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2021\ARCO_Prístavba jedálne\Archiv_2021-07-20_ARCO - prístavba jedálne\Výpisy\"/>
    </mc:Choice>
  </mc:AlternateContent>
  <xr:revisionPtr revIDLastSave="0" documentId="13_ncr:1_{295E749F-4D33-47D6-B41D-17E715601C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" sheetId="3" r:id="rId1"/>
    <sheet name="Oceľová konštrukcia" sheetId="1" r:id="rId2"/>
    <sheet name="Trapézový plech" sheetId="2" r:id="rId3"/>
  </sheets>
  <calcPr calcId="181029"/>
</workbook>
</file>

<file path=xl/calcChain.xml><?xml version="1.0" encoding="utf-8"?>
<calcChain xmlns="http://schemas.openxmlformats.org/spreadsheetml/2006/main">
  <c r="G21" i="3" l="1"/>
  <c r="G33" i="3"/>
  <c r="I33" i="3"/>
  <c r="I36" i="3" s="1"/>
  <c r="G36" i="3" l="1"/>
  <c r="G25" i="3"/>
  <c r="G24" i="3"/>
  <c r="G23" i="3"/>
  <c r="G12" i="2"/>
  <c r="J12" i="2" s="1"/>
  <c r="J15" i="2" s="1"/>
  <c r="J17" i="2" s="1"/>
  <c r="H12" i="2"/>
  <c r="G13" i="2"/>
  <c r="H13" i="2"/>
  <c r="J13" i="2"/>
  <c r="G14" i="2"/>
  <c r="H14" i="2"/>
  <c r="J14" i="2"/>
  <c r="H15" i="2"/>
  <c r="G26" i="3" l="1"/>
  <c r="G38" i="3" s="1"/>
</calcChain>
</file>

<file path=xl/sharedStrings.xml><?xml version="1.0" encoding="utf-8"?>
<sst xmlns="http://schemas.openxmlformats.org/spreadsheetml/2006/main" count="216" uniqueCount="77">
  <si>
    <t>STAVOKOV PROJEKT s.r.o, Brnianska 10, 911 05 Trenčín, tel/ 032 64 027 34, 36</t>
  </si>
  <si>
    <t>Výpis materiálu</t>
  </si>
  <si>
    <t>Projekt :</t>
  </si>
  <si>
    <t>Prístavba jedálne</t>
  </si>
  <si>
    <t>Dátum :</t>
  </si>
  <si>
    <t>03.08.2021</t>
  </si>
  <si>
    <t>KLÚ MV SR ARCO Trenčianske Teplice</t>
  </si>
  <si>
    <t>Číslo zakázky:</t>
  </si>
  <si>
    <t>2021/20</t>
  </si>
  <si>
    <t>Vypracoval:</t>
  </si>
  <si>
    <t>Bc. J.Repa</t>
  </si>
  <si>
    <t>Zákazka pre firmu :</t>
  </si>
  <si>
    <t>expo AIR s.r.o.</t>
  </si>
  <si>
    <t>Revízia :</t>
  </si>
  <si>
    <t>Profil</t>
  </si>
  <si>
    <t>Označenie</t>
  </si>
  <si>
    <t>Počet</t>
  </si>
  <si>
    <t>Materiál</t>
  </si>
  <si>
    <t>Dĺžka (mm)</t>
  </si>
  <si>
    <t>Plocha (m2)</t>
  </si>
  <si>
    <t>Hmotnosť (kg)</t>
  </si>
  <si>
    <t>Dĺžka (m)</t>
  </si>
  <si>
    <t>položky</t>
  </si>
  <si>
    <t>ks</t>
  </si>
  <si>
    <t>1ks</t>
  </si>
  <si>
    <t>spolu</t>
  </si>
  <si>
    <t>CHS60.3*5</t>
  </si>
  <si>
    <t>S235JR</t>
  </si>
  <si>
    <t>Celkom profil:</t>
  </si>
  <si>
    <t>HEA120</t>
  </si>
  <si>
    <t>HEA160</t>
  </si>
  <si>
    <t>HEB180</t>
  </si>
  <si>
    <t>IPE140</t>
  </si>
  <si>
    <t>IPE180</t>
  </si>
  <si>
    <t>L100*10</t>
  </si>
  <si>
    <t>PL6*70</t>
  </si>
  <si>
    <t>PL8*70</t>
  </si>
  <si>
    <t>PL8*80</t>
  </si>
  <si>
    <t>PL8*86</t>
  </si>
  <si>
    <t>PL8*100</t>
  </si>
  <si>
    <t>PL8*132</t>
  </si>
  <si>
    <t>PL10*70</t>
  </si>
  <si>
    <t>PL10*75</t>
  </si>
  <si>
    <t>PL10*90</t>
  </si>
  <si>
    <t>PL10*98</t>
  </si>
  <si>
    <t>PL10*100</t>
  </si>
  <si>
    <t>PL10*120</t>
  </si>
  <si>
    <t>PL10*130</t>
  </si>
  <si>
    <t>PL10*152</t>
  </si>
  <si>
    <t>PL10*164</t>
  </si>
  <si>
    <t>PL10*172</t>
  </si>
  <si>
    <t>PL15*192</t>
  </si>
  <si>
    <t>PL15*210</t>
  </si>
  <si>
    <t>RHS100*60*3.2</t>
  </si>
  <si>
    <t>SHS100*5</t>
  </si>
  <si>
    <t>UPE180</t>
  </si>
  <si>
    <t>Celkom pre:</t>
  </si>
  <si>
    <t>kusov</t>
  </si>
  <si>
    <t>S320GD</t>
  </si>
  <si>
    <t>TR50/250 - 0.88</t>
  </si>
  <si>
    <t>Výpis materiálu - Trapézový plech</t>
  </si>
  <si>
    <t>Výpis materiálu - oceľová konštrukcia</t>
  </si>
  <si>
    <t>kg</t>
  </si>
  <si>
    <t>spolu:</t>
  </si>
  <si>
    <r>
      <t>m</t>
    </r>
    <r>
      <rPr>
        <vertAlign val="superscript"/>
        <sz val="19"/>
        <rFont val="Arial"/>
        <family val="2"/>
        <charset val="238"/>
      </rPr>
      <t>2</t>
    </r>
  </si>
  <si>
    <t>Spojovací materiál (1,5%):</t>
  </si>
  <si>
    <t>Zvary (1,5%):</t>
  </si>
  <si>
    <t>Nevykázané styčníkové dosky a výstuhy (10%):</t>
  </si>
  <si>
    <t>Oceľová konštrukcia:</t>
  </si>
  <si>
    <t>Poznámka:</t>
  </si>
  <si>
    <t>Jednotka:</t>
  </si>
  <si>
    <t>Hodnota:</t>
  </si>
  <si>
    <t>Názov:</t>
  </si>
  <si>
    <t>Rekapitulácia</t>
  </si>
  <si>
    <t>oceľová konštrukcia</t>
  </si>
  <si>
    <t>Trapézový plech :</t>
  </si>
  <si>
    <t>TR25/250X0.88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</si>
</sst>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"/>
    <numFmt numFmtId="166" formatCode="0.0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25"/>
      <name val="Arial"/>
      <charset val="238"/>
    </font>
    <font>
      <sz val="23"/>
      <name val="Arial"/>
      <family val="2"/>
      <charset val="238"/>
    </font>
    <font>
      <b/>
      <sz val="26"/>
      <name val="Arial"/>
      <family val="2"/>
      <charset val="238"/>
    </font>
    <font>
      <sz val="19"/>
      <name val="Arial"/>
      <family val="2"/>
      <charset val="238"/>
    </font>
    <font>
      <b/>
      <sz val="19"/>
      <name val="Arial"/>
      <family val="2"/>
      <charset val="238"/>
    </font>
    <font>
      <sz val="19"/>
      <name val="Arial"/>
      <charset val="238"/>
    </font>
    <font>
      <b/>
      <sz val="25"/>
      <name val="Arial"/>
      <family val="2"/>
      <charset val="238"/>
    </font>
    <font>
      <sz val="10"/>
      <name val="Arial"/>
      <charset val="238"/>
    </font>
    <font>
      <sz val="25"/>
      <name val="Arial"/>
      <family val="2"/>
      <charset val="238"/>
    </font>
    <font>
      <b/>
      <sz val="19"/>
      <color theme="1"/>
      <name val="Arial"/>
      <family val="2"/>
      <charset val="238"/>
    </font>
    <font>
      <sz val="19"/>
      <color theme="1"/>
      <name val="Arial"/>
      <family val="2"/>
      <charset val="238"/>
    </font>
    <font>
      <vertAlign val="superscript"/>
      <sz val="19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0" borderId="0"/>
  </cellStyleXfs>
  <cellXfs count="64">
    <xf numFmtId="0" fontId="18" fillId="0" borderId="0" xfId="0" applyFont="1"/>
    <xf numFmtId="0" fontId="21" fillId="0" borderId="0" xfId="0" applyFont="1" applyAlignment="1">
      <alignment horizontal="left"/>
    </xf>
    <xf numFmtId="0" fontId="22" fillId="33" borderId="12" xfId="0" applyFont="1" applyFill="1" applyBorder="1" applyAlignment="1">
      <alignment horizontal="left"/>
    </xf>
    <xf numFmtId="0" fontId="22" fillId="33" borderId="12" xfId="0" applyFont="1" applyFill="1" applyBorder="1" applyAlignment="1">
      <alignment horizontal="center"/>
    </xf>
    <xf numFmtId="0" fontId="22" fillId="33" borderId="12" xfId="0" applyFont="1" applyFill="1" applyBorder="1" applyAlignment="1">
      <alignment horizontal="right"/>
    </xf>
    <xf numFmtId="0" fontId="22" fillId="33" borderId="13" xfId="0" applyFont="1" applyFill="1" applyBorder="1" applyAlignment="1">
      <alignment horizontal="left"/>
    </xf>
    <xf numFmtId="0" fontId="22" fillId="33" borderId="13" xfId="0" applyFont="1" applyFill="1" applyBorder="1" applyAlignment="1">
      <alignment horizontal="center"/>
    </xf>
    <xf numFmtId="0" fontId="22" fillId="33" borderId="13" xfId="0" applyFont="1" applyFill="1" applyBorder="1" applyAlignment="1">
      <alignment horizontal="right"/>
    </xf>
    <xf numFmtId="0" fontId="23" fillId="0" borderId="14" xfId="0" applyFont="1" applyBorder="1" applyAlignment="1">
      <alignment horizontal="left"/>
    </xf>
    <xf numFmtId="0" fontId="23" fillId="0" borderId="14" xfId="0" applyFont="1" applyBorder="1" applyAlignment="1">
      <alignment horizontal="center"/>
    </xf>
    <xf numFmtId="0" fontId="23" fillId="0" borderId="14" xfId="0" applyFont="1" applyBorder="1" applyAlignment="1">
      <alignment horizontal="right"/>
    </xf>
    <xf numFmtId="2" fontId="23" fillId="0" borderId="14" xfId="0" applyNumberFormat="1" applyFont="1" applyBorder="1" applyAlignment="1">
      <alignment horizontal="right"/>
    </xf>
    <xf numFmtId="164" fontId="23" fillId="0" borderId="14" xfId="0" applyNumberFormat="1" applyFont="1" applyBorder="1" applyAlignment="1">
      <alignment horizontal="right"/>
    </xf>
    <xf numFmtId="164" fontId="23" fillId="33" borderId="14" xfId="0" applyNumberFormat="1" applyFont="1" applyFill="1" applyBorder="1" applyAlignment="1">
      <alignment horizontal="right"/>
    </xf>
    <xf numFmtId="2" fontId="23" fillId="33" borderId="14" xfId="0" applyNumberFormat="1" applyFont="1" applyFill="1" applyBorder="1" applyAlignment="1">
      <alignment horizontal="right"/>
    </xf>
    <xf numFmtId="0" fontId="24" fillId="33" borderId="14" xfId="0" applyFont="1" applyFill="1" applyBorder="1" applyAlignment="1">
      <alignment horizontal="center"/>
    </xf>
    <xf numFmtId="2" fontId="24" fillId="33" borderId="14" xfId="0" applyNumberFormat="1" applyFont="1" applyFill="1" applyBorder="1" applyAlignment="1">
      <alignment horizontal="right"/>
    </xf>
    <xf numFmtId="0" fontId="21" fillId="0" borderId="0" xfId="0" applyFont="1" applyAlignment="1">
      <alignment horizontal="left"/>
    </xf>
    <xf numFmtId="0" fontId="21" fillId="0" borderId="11" xfId="0" applyFont="1" applyBorder="1" applyAlignment="1">
      <alignment horizontal="right"/>
    </xf>
    <xf numFmtId="0" fontId="21" fillId="0" borderId="15" xfId="0" applyFont="1" applyBorder="1" applyAlignment="1">
      <alignment horizontal="right"/>
    </xf>
    <xf numFmtId="0" fontId="21" fillId="0" borderId="16" xfId="0" applyFont="1" applyBorder="1" applyAlignment="1">
      <alignment horizontal="right"/>
    </xf>
    <xf numFmtId="0" fontId="21" fillId="0" borderId="17" xfId="0" applyFont="1" applyBorder="1" applyAlignment="1">
      <alignment horizontal="right"/>
    </xf>
    <xf numFmtId="0" fontId="24" fillId="33" borderId="10" xfId="0" applyFont="1" applyFill="1" applyBorder="1" applyAlignment="1">
      <alignment horizontal="center"/>
    </xf>
    <xf numFmtId="0" fontId="24" fillId="33" borderId="15" xfId="0" applyFont="1" applyFill="1" applyBorder="1" applyAlignment="1">
      <alignment horizontal="center"/>
    </xf>
    <xf numFmtId="0" fontId="24" fillId="33" borderId="10" xfId="0" applyFont="1" applyFill="1" applyBorder="1" applyAlignment="1">
      <alignment horizontal="left"/>
    </xf>
    <xf numFmtId="0" fontId="24" fillId="33" borderId="11" xfId="0" applyFont="1" applyFill="1" applyBorder="1" applyAlignment="1">
      <alignment horizontal="left"/>
    </xf>
    <xf numFmtId="0" fontId="24" fillId="33" borderId="15" xfId="0" applyFont="1" applyFill="1" applyBorder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9" fillId="33" borderId="10" xfId="0" applyFont="1" applyFill="1" applyBorder="1" applyAlignment="1">
      <alignment horizontal="center"/>
    </xf>
    <xf numFmtId="0" fontId="19" fillId="33" borderId="11" xfId="0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6" fillId="0" borderId="0" xfId="42" applyFont="1"/>
    <xf numFmtId="0" fontId="21" fillId="0" borderId="0" xfId="42" applyFont="1"/>
    <xf numFmtId="0" fontId="21" fillId="0" borderId="0" xfId="42" applyFont="1" applyAlignment="1">
      <alignment horizontal="left" indent="1"/>
    </xf>
    <xf numFmtId="0" fontId="28" fillId="0" borderId="0" xfId="42" applyFont="1" applyAlignment="1">
      <alignment horizontal="right" vertical="center"/>
    </xf>
    <xf numFmtId="0" fontId="21" fillId="0" borderId="18" xfId="42" applyFont="1" applyBorder="1"/>
    <xf numFmtId="0" fontId="21" fillId="0" borderId="18" xfId="42" applyFont="1" applyBorder="1" applyAlignment="1">
      <alignment horizontal="left" indent="1"/>
    </xf>
    <xf numFmtId="166" fontId="21" fillId="0" borderId="0" xfId="42" applyNumberFormat="1" applyFont="1"/>
    <xf numFmtId="165" fontId="21" fillId="0" borderId="0" xfId="42" applyNumberFormat="1" applyFont="1"/>
    <xf numFmtId="165" fontId="21" fillId="0" borderId="19" xfId="42" applyNumberFormat="1" applyFont="1" applyBorder="1"/>
    <xf numFmtId="0" fontId="21" fillId="0" borderId="19" xfId="42" applyFont="1" applyBorder="1" applyAlignment="1">
      <alignment horizontal="left" indent="1"/>
    </xf>
    <xf numFmtId="0" fontId="21" fillId="0" borderId="19" xfId="42" applyFont="1" applyBorder="1"/>
    <xf numFmtId="3" fontId="27" fillId="0" borderId="0" xfId="42" applyNumberFormat="1" applyFont="1"/>
    <xf numFmtId="0" fontId="27" fillId="0" borderId="0" xfId="42" applyFont="1"/>
    <xf numFmtId="0" fontId="18" fillId="0" borderId="0" xfId="42" applyFont="1"/>
    <xf numFmtId="3" fontId="21" fillId="0" borderId="0" xfId="42" applyNumberFormat="1" applyFont="1"/>
    <xf numFmtId="165" fontId="26" fillId="0" borderId="0" xfId="42" applyNumberFormat="1" applyFont="1"/>
    <xf numFmtId="0" fontId="22" fillId="0" borderId="0" xfId="42" applyFont="1" applyAlignment="1">
      <alignment horizontal="left" vertical="center"/>
    </xf>
    <xf numFmtId="0" fontId="28" fillId="0" borderId="19" xfId="42" applyFont="1" applyBorder="1" applyAlignment="1">
      <alignment horizontal="center"/>
    </xf>
    <xf numFmtId="0" fontId="21" fillId="0" borderId="19" xfId="42" applyFont="1" applyBorder="1" applyAlignment="1">
      <alignment horizontal="center" vertical="center"/>
    </xf>
    <xf numFmtId="0" fontId="21" fillId="0" borderId="0" xfId="42" applyFont="1" applyAlignment="1">
      <alignment horizontal="left"/>
    </xf>
    <xf numFmtId="0" fontId="21" fillId="0" borderId="0" xfId="42" applyFont="1" applyAlignment="1">
      <alignment horizontal="right"/>
    </xf>
    <xf numFmtId="0" fontId="21" fillId="0" borderId="0" xfId="42" applyFont="1" applyAlignment="1">
      <alignment horizontal="left"/>
    </xf>
    <xf numFmtId="49" fontId="21" fillId="0" borderId="0" xfId="42" applyNumberFormat="1" applyFont="1" applyAlignment="1">
      <alignment horizontal="left"/>
    </xf>
    <xf numFmtId="14" fontId="21" fillId="0" borderId="0" xfId="42" applyNumberFormat="1" applyFont="1" applyAlignment="1">
      <alignment horizontal="left"/>
    </xf>
    <xf numFmtId="0" fontId="20" fillId="0" borderId="0" xfId="42" applyFont="1" applyAlignment="1">
      <alignment horizontal="center"/>
    </xf>
    <xf numFmtId="0" fontId="19" fillId="33" borderId="11" xfId="42" applyFont="1" applyFill="1" applyBorder="1" applyAlignment="1">
      <alignment horizontal="center"/>
    </xf>
    <xf numFmtId="0" fontId="19" fillId="33" borderId="10" xfId="42" applyFont="1" applyFill="1" applyBorder="1" applyAlignment="1">
      <alignment horizontal="center"/>
    </xf>
    <xf numFmtId="165" fontId="27" fillId="35" borderId="14" xfId="42" applyNumberFormat="1" applyFont="1" applyFill="1" applyBorder="1"/>
    <xf numFmtId="0" fontId="21" fillId="0" borderId="0" xfId="42" applyFont="1" applyBorder="1"/>
    <xf numFmtId="165" fontId="27" fillId="34" borderId="20" xfId="42" applyNumberFormat="1" applyFont="1" applyFill="1" applyBorder="1"/>
    <xf numFmtId="0" fontId="22" fillId="0" borderId="0" xfId="42" applyFont="1" applyAlignment="1">
      <alignment horizontal="center"/>
    </xf>
  </cellXfs>
  <cellStyles count="43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8ED33D6D-F854-469D-A758-5BC41A3CC724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5886A-4686-42DF-B10E-8A6AAF6BD17B}">
  <sheetPr>
    <pageSetUpPr fitToPage="1"/>
  </sheetPr>
  <dimension ref="A1:T38"/>
  <sheetViews>
    <sheetView showGridLines="0" tabSelected="1" zoomScale="55" zoomScaleNormal="55" workbookViewId="0">
      <selection activeCell="W16" sqref="W16"/>
    </sheetView>
  </sheetViews>
  <sheetFormatPr defaultRowHeight="30.75" x14ac:dyDescent="0.4"/>
  <cols>
    <col min="1" max="1" width="31.28515625" style="33" customWidth="1"/>
    <col min="2" max="2" width="19.5703125" style="33" customWidth="1"/>
    <col min="3" max="3" width="13.7109375" style="33" customWidth="1"/>
    <col min="4" max="4" width="34.7109375" style="33" customWidth="1"/>
    <col min="5" max="6" width="21.42578125" style="33" customWidth="1"/>
    <col min="7" max="7" width="27.28515625" style="33" customWidth="1"/>
    <col min="8" max="8" width="17.85546875" style="33" bestFit="1" customWidth="1"/>
    <col min="9" max="9" width="27.28515625" style="33" customWidth="1"/>
    <col min="10" max="10" width="31.28515625" style="33" customWidth="1"/>
    <col min="11" max="11" width="19.28515625" style="33" customWidth="1"/>
    <col min="12" max="12" width="13.85546875" style="33" bestFit="1" customWidth="1"/>
    <col min="13" max="256" width="9.140625" style="33"/>
    <col min="257" max="257" width="31.28515625" style="33" customWidth="1"/>
    <col min="258" max="258" width="19.5703125" style="33" customWidth="1"/>
    <col min="259" max="259" width="13.7109375" style="33" customWidth="1"/>
    <col min="260" max="260" width="31.28515625" style="33" customWidth="1"/>
    <col min="261" max="262" width="21.42578125" style="33" customWidth="1"/>
    <col min="263" max="263" width="27.28515625" style="33" customWidth="1"/>
    <col min="264" max="264" width="17.85546875" style="33" bestFit="1" customWidth="1"/>
    <col min="265" max="265" width="27.28515625" style="33" customWidth="1"/>
    <col min="266" max="266" width="31.28515625" style="33" customWidth="1"/>
    <col min="267" max="267" width="19.28515625" style="33" customWidth="1"/>
    <col min="268" max="268" width="13.85546875" style="33" bestFit="1" customWidth="1"/>
    <col min="269" max="512" width="9.140625" style="33"/>
    <col min="513" max="513" width="31.28515625" style="33" customWidth="1"/>
    <col min="514" max="514" width="19.5703125" style="33" customWidth="1"/>
    <col min="515" max="515" width="13.7109375" style="33" customWidth="1"/>
    <col min="516" max="516" width="31.28515625" style="33" customWidth="1"/>
    <col min="517" max="518" width="21.42578125" style="33" customWidth="1"/>
    <col min="519" max="519" width="27.28515625" style="33" customWidth="1"/>
    <col min="520" max="520" width="17.85546875" style="33" bestFit="1" customWidth="1"/>
    <col min="521" max="521" width="27.28515625" style="33" customWidth="1"/>
    <col min="522" max="522" width="31.28515625" style="33" customWidth="1"/>
    <col min="523" max="523" width="19.28515625" style="33" customWidth="1"/>
    <col min="524" max="524" width="13.85546875" style="33" bestFit="1" customWidth="1"/>
    <col min="525" max="768" width="9.140625" style="33"/>
    <col min="769" max="769" width="31.28515625" style="33" customWidth="1"/>
    <col min="770" max="770" width="19.5703125" style="33" customWidth="1"/>
    <col min="771" max="771" width="13.7109375" style="33" customWidth="1"/>
    <col min="772" max="772" width="31.28515625" style="33" customWidth="1"/>
    <col min="773" max="774" width="21.42578125" style="33" customWidth="1"/>
    <col min="775" max="775" width="27.28515625" style="33" customWidth="1"/>
    <col min="776" max="776" width="17.85546875" style="33" bestFit="1" customWidth="1"/>
    <col min="777" max="777" width="27.28515625" style="33" customWidth="1"/>
    <col min="778" max="778" width="31.28515625" style="33" customWidth="1"/>
    <col min="779" max="779" width="19.28515625" style="33" customWidth="1"/>
    <col min="780" max="780" width="13.85546875" style="33" bestFit="1" customWidth="1"/>
    <col min="781" max="1024" width="9.140625" style="33"/>
    <col min="1025" max="1025" width="31.28515625" style="33" customWidth="1"/>
    <col min="1026" max="1026" width="19.5703125" style="33" customWidth="1"/>
    <col min="1027" max="1027" width="13.7109375" style="33" customWidth="1"/>
    <col min="1028" max="1028" width="31.28515625" style="33" customWidth="1"/>
    <col min="1029" max="1030" width="21.42578125" style="33" customWidth="1"/>
    <col min="1031" max="1031" width="27.28515625" style="33" customWidth="1"/>
    <col min="1032" max="1032" width="17.85546875" style="33" bestFit="1" customWidth="1"/>
    <col min="1033" max="1033" width="27.28515625" style="33" customWidth="1"/>
    <col min="1034" max="1034" width="31.28515625" style="33" customWidth="1"/>
    <col min="1035" max="1035" width="19.28515625" style="33" customWidth="1"/>
    <col min="1036" max="1036" width="13.85546875" style="33" bestFit="1" customWidth="1"/>
    <col min="1037" max="1280" width="9.140625" style="33"/>
    <col min="1281" max="1281" width="31.28515625" style="33" customWidth="1"/>
    <col min="1282" max="1282" width="19.5703125" style="33" customWidth="1"/>
    <col min="1283" max="1283" width="13.7109375" style="33" customWidth="1"/>
    <col min="1284" max="1284" width="31.28515625" style="33" customWidth="1"/>
    <col min="1285" max="1286" width="21.42578125" style="33" customWidth="1"/>
    <col min="1287" max="1287" width="27.28515625" style="33" customWidth="1"/>
    <col min="1288" max="1288" width="17.85546875" style="33" bestFit="1" customWidth="1"/>
    <col min="1289" max="1289" width="27.28515625" style="33" customWidth="1"/>
    <col min="1290" max="1290" width="31.28515625" style="33" customWidth="1"/>
    <col min="1291" max="1291" width="19.28515625" style="33" customWidth="1"/>
    <col min="1292" max="1292" width="13.85546875" style="33" bestFit="1" customWidth="1"/>
    <col min="1293" max="1536" width="9.140625" style="33"/>
    <col min="1537" max="1537" width="31.28515625" style="33" customWidth="1"/>
    <col min="1538" max="1538" width="19.5703125" style="33" customWidth="1"/>
    <col min="1539" max="1539" width="13.7109375" style="33" customWidth="1"/>
    <col min="1540" max="1540" width="31.28515625" style="33" customWidth="1"/>
    <col min="1541" max="1542" width="21.42578125" style="33" customWidth="1"/>
    <col min="1543" max="1543" width="27.28515625" style="33" customWidth="1"/>
    <col min="1544" max="1544" width="17.85546875" style="33" bestFit="1" customWidth="1"/>
    <col min="1545" max="1545" width="27.28515625" style="33" customWidth="1"/>
    <col min="1546" max="1546" width="31.28515625" style="33" customWidth="1"/>
    <col min="1547" max="1547" width="19.28515625" style="33" customWidth="1"/>
    <col min="1548" max="1548" width="13.85546875" style="33" bestFit="1" customWidth="1"/>
    <col min="1549" max="1792" width="9.140625" style="33"/>
    <col min="1793" max="1793" width="31.28515625" style="33" customWidth="1"/>
    <col min="1794" max="1794" width="19.5703125" style="33" customWidth="1"/>
    <col min="1795" max="1795" width="13.7109375" style="33" customWidth="1"/>
    <col min="1796" max="1796" width="31.28515625" style="33" customWidth="1"/>
    <col min="1797" max="1798" width="21.42578125" style="33" customWidth="1"/>
    <col min="1799" max="1799" width="27.28515625" style="33" customWidth="1"/>
    <col min="1800" max="1800" width="17.85546875" style="33" bestFit="1" customWidth="1"/>
    <col min="1801" max="1801" width="27.28515625" style="33" customWidth="1"/>
    <col min="1802" max="1802" width="31.28515625" style="33" customWidth="1"/>
    <col min="1803" max="1803" width="19.28515625" style="33" customWidth="1"/>
    <col min="1804" max="1804" width="13.85546875" style="33" bestFit="1" customWidth="1"/>
    <col min="1805" max="2048" width="9.140625" style="33"/>
    <col min="2049" max="2049" width="31.28515625" style="33" customWidth="1"/>
    <col min="2050" max="2050" width="19.5703125" style="33" customWidth="1"/>
    <col min="2051" max="2051" width="13.7109375" style="33" customWidth="1"/>
    <col min="2052" max="2052" width="31.28515625" style="33" customWidth="1"/>
    <col min="2053" max="2054" width="21.42578125" style="33" customWidth="1"/>
    <col min="2055" max="2055" width="27.28515625" style="33" customWidth="1"/>
    <col min="2056" max="2056" width="17.85546875" style="33" bestFit="1" customWidth="1"/>
    <col min="2057" max="2057" width="27.28515625" style="33" customWidth="1"/>
    <col min="2058" max="2058" width="31.28515625" style="33" customWidth="1"/>
    <col min="2059" max="2059" width="19.28515625" style="33" customWidth="1"/>
    <col min="2060" max="2060" width="13.85546875" style="33" bestFit="1" customWidth="1"/>
    <col min="2061" max="2304" width="9.140625" style="33"/>
    <col min="2305" max="2305" width="31.28515625" style="33" customWidth="1"/>
    <col min="2306" max="2306" width="19.5703125" style="33" customWidth="1"/>
    <col min="2307" max="2307" width="13.7109375" style="33" customWidth="1"/>
    <col min="2308" max="2308" width="31.28515625" style="33" customWidth="1"/>
    <col min="2309" max="2310" width="21.42578125" style="33" customWidth="1"/>
    <col min="2311" max="2311" width="27.28515625" style="33" customWidth="1"/>
    <col min="2312" max="2312" width="17.85546875" style="33" bestFit="1" customWidth="1"/>
    <col min="2313" max="2313" width="27.28515625" style="33" customWidth="1"/>
    <col min="2314" max="2314" width="31.28515625" style="33" customWidth="1"/>
    <col min="2315" max="2315" width="19.28515625" style="33" customWidth="1"/>
    <col min="2316" max="2316" width="13.85546875" style="33" bestFit="1" customWidth="1"/>
    <col min="2317" max="2560" width="9.140625" style="33"/>
    <col min="2561" max="2561" width="31.28515625" style="33" customWidth="1"/>
    <col min="2562" max="2562" width="19.5703125" style="33" customWidth="1"/>
    <col min="2563" max="2563" width="13.7109375" style="33" customWidth="1"/>
    <col min="2564" max="2564" width="31.28515625" style="33" customWidth="1"/>
    <col min="2565" max="2566" width="21.42578125" style="33" customWidth="1"/>
    <col min="2567" max="2567" width="27.28515625" style="33" customWidth="1"/>
    <col min="2568" max="2568" width="17.85546875" style="33" bestFit="1" customWidth="1"/>
    <col min="2569" max="2569" width="27.28515625" style="33" customWidth="1"/>
    <col min="2570" max="2570" width="31.28515625" style="33" customWidth="1"/>
    <col min="2571" max="2571" width="19.28515625" style="33" customWidth="1"/>
    <col min="2572" max="2572" width="13.85546875" style="33" bestFit="1" customWidth="1"/>
    <col min="2573" max="2816" width="9.140625" style="33"/>
    <col min="2817" max="2817" width="31.28515625" style="33" customWidth="1"/>
    <col min="2818" max="2818" width="19.5703125" style="33" customWidth="1"/>
    <col min="2819" max="2819" width="13.7109375" style="33" customWidth="1"/>
    <col min="2820" max="2820" width="31.28515625" style="33" customWidth="1"/>
    <col min="2821" max="2822" width="21.42578125" style="33" customWidth="1"/>
    <col min="2823" max="2823" width="27.28515625" style="33" customWidth="1"/>
    <col min="2824" max="2824" width="17.85546875" style="33" bestFit="1" customWidth="1"/>
    <col min="2825" max="2825" width="27.28515625" style="33" customWidth="1"/>
    <col min="2826" max="2826" width="31.28515625" style="33" customWidth="1"/>
    <col min="2827" max="2827" width="19.28515625" style="33" customWidth="1"/>
    <col min="2828" max="2828" width="13.85546875" style="33" bestFit="1" customWidth="1"/>
    <col min="2829" max="3072" width="9.140625" style="33"/>
    <col min="3073" max="3073" width="31.28515625" style="33" customWidth="1"/>
    <col min="3074" max="3074" width="19.5703125" style="33" customWidth="1"/>
    <col min="3075" max="3075" width="13.7109375" style="33" customWidth="1"/>
    <col min="3076" max="3076" width="31.28515625" style="33" customWidth="1"/>
    <col min="3077" max="3078" width="21.42578125" style="33" customWidth="1"/>
    <col min="3079" max="3079" width="27.28515625" style="33" customWidth="1"/>
    <col min="3080" max="3080" width="17.85546875" style="33" bestFit="1" customWidth="1"/>
    <col min="3081" max="3081" width="27.28515625" style="33" customWidth="1"/>
    <col min="3082" max="3082" width="31.28515625" style="33" customWidth="1"/>
    <col min="3083" max="3083" width="19.28515625" style="33" customWidth="1"/>
    <col min="3084" max="3084" width="13.85546875" style="33" bestFit="1" customWidth="1"/>
    <col min="3085" max="3328" width="9.140625" style="33"/>
    <col min="3329" max="3329" width="31.28515625" style="33" customWidth="1"/>
    <col min="3330" max="3330" width="19.5703125" style="33" customWidth="1"/>
    <col min="3331" max="3331" width="13.7109375" style="33" customWidth="1"/>
    <col min="3332" max="3332" width="31.28515625" style="33" customWidth="1"/>
    <col min="3333" max="3334" width="21.42578125" style="33" customWidth="1"/>
    <col min="3335" max="3335" width="27.28515625" style="33" customWidth="1"/>
    <col min="3336" max="3336" width="17.85546875" style="33" bestFit="1" customWidth="1"/>
    <col min="3337" max="3337" width="27.28515625" style="33" customWidth="1"/>
    <col min="3338" max="3338" width="31.28515625" style="33" customWidth="1"/>
    <col min="3339" max="3339" width="19.28515625" style="33" customWidth="1"/>
    <col min="3340" max="3340" width="13.85546875" style="33" bestFit="1" customWidth="1"/>
    <col min="3341" max="3584" width="9.140625" style="33"/>
    <col min="3585" max="3585" width="31.28515625" style="33" customWidth="1"/>
    <col min="3586" max="3586" width="19.5703125" style="33" customWidth="1"/>
    <col min="3587" max="3587" width="13.7109375" style="33" customWidth="1"/>
    <col min="3588" max="3588" width="31.28515625" style="33" customWidth="1"/>
    <col min="3589" max="3590" width="21.42578125" style="33" customWidth="1"/>
    <col min="3591" max="3591" width="27.28515625" style="33" customWidth="1"/>
    <col min="3592" max="3592" width="17.85546875" style="33" bestFit="1" customWidth="1"/>
    <col min="3593" max="3593" width="27.28515625" style="33" customWidth="1"/>
    <col min="3594" max="3594" width="31.28515625" style="33" customWidth="1"/>
    <col min="3595" max="3595" width="19.28515625" style="33" customWidth="1"/>
    <col min="3596" max="3596" width="13.85546875" style="33" bestFit="1" customWidth="1"/>
    <col min="3597" max="3840" width="9.140625" style="33"/>
    <col min="3841" max="3841" width="31.28515625" style="33" customWidth="1"/>
    <col min="3842" max="3842" width="19.5703125" style="33" customWidth="1"/>
    <col min="3843" max="3843" width="13.7109375" style="33" customWidth="1"/>
    <col min="3844" max="3844" width="31.28515625" style="33" customWidth="1"/>
    <col min="3845" max="3846" width="21.42578125" style="33" customWidth="1"/>
    <col min="3847" max="3847" width="27.28515625" style="33" customWidth="1"/>
    <col min="3848" max="3848" width="17.85546875" style="33" bestFit="1" customWidth="1"/>
    <col min="3849" max="3849" width="27.28515625" style="33" customWidth="1"/>
    <col min="3850" max="3850" width="31.28515625" style="33" customWidth="1"/>
    <col min="3851" max="3851" width="19.28515625" style="33" customWidth="1"/>
    <col min="3852" max="3852" width="13.85546875" style="33" bestFit="1" customWidth="1"/>
    <col min="3853" max="4096" width="9.140625" style="33"/>
    <col min="4097" max="4097" width="31.28515625" style="33" customWidth="1"/>
    <col min="4098" max="4098" width="19.5703125" style="33" customWidth="1"/>
    <col min="4099" max="4099" width="13.7109375" style="33" customWidth="1"/>
    <col min="4100" max="4100" width="31.28515625" style="33" customWidth="1"/>
    <col min="4101" max="4102" width="21.42578125" style="33" customWidth="1"/>
    <col min="4103" max="4103" width="27.28515625" style="33" customWidth="1"/>
    <col min="4104" max="4104" width="17.85546875" style="33" bestFit="1" customWidth="1"/>
    <col min="4105" max="4105" width="27.28515625" style="33" customWidth="1"/>
    <col min="4106" max="4106" width="31.28515625" style="33" customWidth="1"/>
    <col min="4107" max="4107" width="19.28515625" style="33" customWidth="1"/>
    <col min="4108" max="4108" width="13.85546875" style="33" bestFit="1" customWidth="1"/>
    <col min="4109" max="4352" width="9.140625" style="33"/>
    <col min="4353" max="4353" width="31.28515625" style="33" customWidth="1"/>
    <col min="4354" max="4354" width="19.5703125" style="33" customWidth="1"/>
    <col min="4355" max="4355" width="13.7109375" style="33" customWidth="1"/>
    <col min="4356" max="4356" width="31.28515625" style="33" customWidth="1"/>
    <col min="4357" max="4358" width="21.42578125" style="33" customWidth="1"/>
    <col min="4359" max="4359" width="27.28515625" style="33" customWidth="1"/>
    <col min="4360" max="4360" width="17.85546875" style="33" bestFit="1" customWidth="1"/>
    <col min="4361" max="4361" width="27.28515625" style="33" customWidth="1"/>
    <col min="4362" max="4362" width="31.28515625" style="33" customWidth="1"/>
    <col min="4363" max="4363" width="19.28515625" style="33" customWidth="1"/>
    <col min="4364" max="4364" width="13.85546875" style="33" bestFit="1" customWidth="1"/>
    <col min="4365" max="4608" width="9.140625" style="33"/>
    <col min="4609" max="4609" width="31.28515625" style="33" customWidth="1"/>
    <col min="4610" max="4610" width="19.5703125" style="33" customWidth="1"/>
    <col min="4611" max="4611" width="13.7109375" style="33" customWidth="1"/>
    <col min="4612" max="4612" width="31.28515625" style="33" customWidth="1"/>
    <col min="4613" max="4614" width="21.42578125" style="33" customWidth="1"/>
    <col min="4615" max="4615" width="27.28515625" style="33" customWidth="1"/>
    <col min="4616" max="4616" width="17.85546875" style="33" bestFit="1" customWidth="1"/>
    <col min="4617" max="4617" width="27.28515625" style="33" customWidth="1"/>
    <col min="4618" max="4618" width="31.28515625" style="33" customWidth="1"/>
    <col min="4619" max="4619" width="19.28515625" style="33" customWidth="1"/>
    <col min="4620" max="4620" width="13.85546875" style="33" bestFit="1" customWidth="1"/>
    <col min="4621" max="4864" width="9.140625" style="33"/>
    <col min="4865" max="4865" width="31.28515625" style="33" customWidth="1"/>
    <col min="4866" max="4866" width="19.5703125" style="33" customWidth="1"/>
    <col min="4867" max="4867" width="13.7109375" style="33" customWidth="1"/>
    <col min="4868" max="4868" width="31.28515625" style="33" customWidth="1"/>
    <col min="4869" max="4870" width="21.42578125" style="33" customWidth="1"/>
    <col min="4871" max="4871" width="27.28515625" style="33" customWidth="1"/>
    <col min="4872" max="4872" width="17.85546875" style="33" bestFit="1" customWidth="1"/>
    <col min="4873" max="4873" width="27.28515625" style="33" customWidth="1"/>
    <col min="4874" max="4874" width="31.28515625" style="33" customWidth="1"/>
    <col min="4875" max="4875" width="19.28515625" style="33" customWidth="1"/>
    <col min="4876" max="4876" width="13.85546875" style="33" bestFit="1" customWidth="1"/>
    <col min="4877" max="5120" width="9.140625" style="33"/>
    <col min="5121" max="5121" width="31.28515625" style="33" customWidth="1"/>
    <col min="5122" max="5122" width="19.5703125" style="33" customWidth="1"/>
    <col min="5123" max="5123" width="13.7109375" style="33" customWidth="1"/>
    <col min="5124" max="5124" width="31.28515625" style="33" customWidth="1"/>
    <col min="5125" max="5126" width="21.42578125" style="33" customWidth="1"/>
    <col min="5127" max="5127" width="27.28515625" style="33" customWidth="1"/>
    <col min="5128" max="5128" width="17.85546875" style="33" bestFit="1" customWidth="1"/>
    <col min="5129" max="5129" width="27.28515625" style="33" customWidth="1"/>
    <col min="5130" max="5130" width="31.28515625" style="33" customWidth="1"/>
    <col min="5131" max="5131" width="19.28515625" style="33" customWidth="1"/>
    <col min="5132" max="5132" width="13.85546875" style="33" bestFit="1" customWidth="1"/>
    <col min="5133" max="5376" width="9.140625" style="33"/>
    <col min="5377" max="5377" width="31.28515625" style="33" customWidth="1"/>
    <col min="5378" max="5378" width="19.5703125" style="33" customWidth="1"/>
    <col min="5379" max="5379" width="13.7109375" style="33" customWidth="1"/>
    <col min="5380" max="5380" width="31.28515625" style="33" customWidth="1"/>
    <col min="5381" max="5382" width="21.42578125" style="33" customWidth="1"/>
    <col min="5383" max="5383" width="27.28515625" style="33" customWidth="1"/>
    <col min="5384" max="5384" width="17.85546875" style="33" bestFit="1" customWidth="1"/>
    <col min="5385" max="5385" width="27.28515625" style="33" customWidth="1"/>
    <col min="5386" max="5386" width="31.28515625" style="33" customWidth="1"/>
    <col min="5387" max="5387" width="19.28515625" style="33" customWidth="1"/>
    <col min="5388" max="5388" width="13.85546875" style="33" bestFit="1" customWidth="1"/>
    <col min="5389" max="5632" width="9.140625" style="33"/>
    <col min="5633" max="5633" width="31.28515625" style="33" customWidth="1"/>
    <col min="5634" max="5634" width="19.5703125" style="33" customWidth="1"/>
    <col min="5635" max="5635" width="13.7109375" style="33" customWidth="1"/>
    <col min="5636" max="5636" width="31.28515625" style="33" customWidth="1"/>
    <col min="5637" max="5638" width="21.42578125" style="33" customWidth="1"/>
    <col min="5639" max="5639" width="27.28515625" style="33" customWidth="1"/>
    <col min="5640" max="5640" width="17.85546875" style="33" bestFit="1" customWidth="1"/>
    <col min="5641" max="5641" width="27.28515625" style="33" customWidth="1"/>
    <col min="5642" max="5642" width="31.28515625" style="33" customWidth="1"/>
    <col min="5643" max="5643" width="19.28515625" style="33" customWidth="1"/>
    <col min="5644" max="5644" width="13.85546875" style="33" bestFit="1" customWidth="1"/>
    <col min="5645" max="5888" width="9.140625" style="33"/>
    <col min="5889" max="5889" width="31.28515625" style="33" customWidth="1"/>
    <col min="5890" max="5890" width="19.5703125" style="33" customWidth="1"/>
    <col min="5891" max="5891" width="13.7109375" style="33" customWidth="1"/>
    <col min="5892" max="5892" width="31.28515625" style="33" customWidth="1"/>
    <col min="5893" max="5894" width="21.42578125" style="33" customWidth="1"/>
    <col min="5895" max="5895" width="27.28515625" style="33" customWidth="1"/>
    <col min="5896" max="5896" width="17.85546875" style="33" bestFit="1" customWidth="1"/>
    <col min="5897" max="5897" width="27.28515625" style="33" customWidth="1"/>
    <col min="5898" max="5898" width="31.28515625" style="33" customWidth="1"/>
    <col min="5899" max="5899" width="19.28515625" style="33" customWidth="1"/>
    <col min="5900" max="5900" width="13.85546875" style="33" bestFit="1" customWidth="1"/>
    <col min="5901" max="6144" width="9.140625" style="33"/>
    <col min="6145" max="6145" width="31.28515625" style="33" customWidth="1"/>
    <col min="6146" max="6146" width="19.5703125" style="33" customWidth="1"/>
    <col min="6147" max="6147" width="13.7109375" style="33" customWidth="1"/>
    <col min="6148" max="6148" width="31.28515625" style="33" customWidth="1"/>
    <col min="6149" max="6150" width="21.42578125" style="33" customWidth="1"/>
    <col min="6151" max="6151" width="27.28515625" style="33" customWidth="1"/>
    <col min="6152" max="6152" width="17.85546875" style="33" bestFit="1" customWidth="1"/>
    <col min="6153" max="6153" width="27.28515625" style="33" customWidth="1"/>
    <col min="6154" max="6154" width="31.28515625" style="33" customWidth="1"/>
    <col min="6155" max="6155" width="19.28515625" style="33" customWidth="1"/>
    <col min="6156" max="6156" width="13.85546875" style="33" bestFit="1" customWidth="1"/>
    <col min="6157" max="6400" width="9.140625" style="33"/>
    <col min="6401" max="6401" width="31.28515625" style="33" customWidth="1"/>
    <col min="6402" max="6402" width="19.5703125" style="33" customWidth="1"/>
    <col min="6403" max="6403" width="13.7109375" style="33" customWidth="1"/>
    <col min="6404" max="6404" width="31.28515625" style="33" customWidth="1"/>
    <col min="6405" max="6406" width="21.42578125" style="33" customWidth="1"/>
    <col min="6407" max="6407" width="27.28515625" style="33" customWidth="1"/>
    <col min="6408" max="6408" width="17.85546875" style="33" bestFit="1" customWidth="1"/>
    <col min="6409" max="6409" width="27.28515625" style="33" customWidth="1"/>
    <col min="6410" max="6410" width="31.28515625" style="33" customWidth="1"/>
    <col min="6411" max="6411" width="19.28515625" style="33" customWidth="1"/>
    <col min="6412" max="6412" width="13.85546875" style="33" bestFit="1" customWidth="1"/>
    <col min="6413" max="6656" width="9.140625" style="33"/>
    <col min="6657" max="6657" width="31.28515625" style="33" customWidth="1"/>
    <col min="6658" max="6658" width="19.5703125" style="33" customWidth="1"/>
    <col min="6659" max="6659" width="13.7109375" style="33" customWidth="1"/>
    <col min="6660" max="6660" width="31.28515625" style="33" customWidth="1"/>
    <col min="6661" max="6662" width="21.42578125" style="33" customWidth="1"/>
    <col min="6663" max="6663" width="27.28515625" style="33" customWidth="1"/>
    <col min="6664" max="6664" width="17.85546875" style="33" bestFit="1" customWidth="1"/>
    <col min="6665" max="6665" width="27.28515625" style="33" customWidth="1"/>
    <col min="6666" max="6666" width="31.28515625" style="33" customWidth="1"/>
    <col min="6667" max="6667" width="19.28515625" style="33" customWidth="1"/>
    <col min="6668" max="6668" width="13.85546875" style="33" bestFit="1" customWidth="1"/>
    <col min="6669" max="6912" width="9.140625" style="33"/>
    <col min="6913" max="6913" width="31.28515625" style="33" customWidth="1"/>
    <col min="6914" max="6914" width="19.5703125" style="33" customWidth="1"/>
    <col min="6915" max="6915" width="13.7109375" style="33" customWidth="1"/>
    <col min="6916" max="6916" width="31.28515625" style="33" customWidth="1"/>
    <col min="6917" max="6918" width="21.42578125" style="33" customWidth="1"/>
    <col min="6919" max="6919" width="27.28515625" style="33" customWidth="1"/>
    <col min="6920" max="6920" width="17.85546875" style="33" bestFit="1" customWidth="1"/>
    <col min="6921" max="6921" width="27.28515625" style="33" customWidth="1"/>
    <col min="6922" max="6922" width="31.28515625" style="33" customWidth="1"/>
    <col min="6923" max="6923" width="19.28515625" style="33" customWidth="1"/>
    <col min="6924" max="6924" width="13.85546875" style="33" bestFit="1" customWidth="1"/>
    <col min="6925" max="7168" width="9.140625" style="33"/>
    <col min="7169" max="7169" width="31.28515625" style="33" customWidth="1"/>
    <col min="7170" max="7170" width="19.5703125" style="33" customWidth="1"/>
    <col min="7171" max="7171" width="13.7109375" style="33" customWidth="1"/>
    <col min="7172" max="7172" width="31.28515625" style="33" customWidth="1"/>
    <col min="7173" max="7174" width="21.42578125" style="33" customWidth="1"/>
    <col min="7175" max="7175" width="27.28515625" style="33" customWidth="1"/>
    <col min="7176" max="7176" width="17.85546875" style="33" bestFit="1" customWidth="1"/>
    <col min="7177" max="7177" width="27.28515625" style="33" customWidth="1"/>
    <col min="7178" max="7178" width="31.28515625" style="33" customWidth="1"/>
    <col min="7179" max="7179" width="19.28515625" style="33" customWidth="1"/>
    <col min="7180" max="7180" width="13.85546875" style="33" bestFit="1" customWidth="1"/>
    <col min="7181" max="7424" width="9.140625" style="33"/>
    <col min="7425" max="7425" width="31.28515625" style="33" customWidth="1"/>
    <col min="7426" max="7426" width="19.5703125" style="33" customWidth="1"/>
    <col min="7427" max="7427" width="13.7109375" style="33" customWidth="1"/>
    <col min="7428" max="7428" width="31.28515625" style="33" customWidth="1"/>
    <col min="7429" max="7430" width="21.42578125" style="33" customWidth="1"/>
    <col min="7431" max="7431" width="27.28515625" style="33" customWidth="1"/>
    <col min="7432" max="7432" width="17.85546875" style="33" bestFit="1" customWidth="1"/>
    <col min="7433" max="7433" width="27.28515625" style="33" customWidth="1"/>
    <col min="7434" max="7434" width="31.28515625" style="33" customWidth="1"/>
    <col min="7435" max="7435" width="19.28515625" style="33" customWidth="1"/>
    <col min="7436" max="7436" width="13.85546875" style="33" bestFit="1" customWidth="1"/>
    <col min="7437" max="7680" width="9.140625" style="33"/>
    <col min="7681" max="7681" width="31.28515625" style="33" customWidth="1"/>
    <col min="7682" max="7682" width="19.5703125" style="33" customWidth="1"/>
    <col min="7683" max="7683" width="13.7109375" style="33" customWidth="1"/>
    <col min="7684" max="7684" width="31.28515625" style="33" customWidth="1"/>
    <col min="7685" max="7686" width="21.42578125" style="33" customWidth="1"/>
    <col min="7687" max="7687" width="27.28515625" style="33" customWidth="1"/>
    <col min="7688" max="7688" width="17.85546875" style="33" bestFit="1" customWidth="1"/>
    <col min="7689" max="7689" width="27.28515625" style="33" customWidth="1"/>
    <col min="7690" max="7690" width="31.28515625" style="33" customWidth="1"/>
    <col min="7691" max="7691" width="19.28515625" style="33" customWidth="1"/>
    <col min="7692" max="7692" width="13.85546875" style="33" bestFit="1" customWidth="1"/>
    <col min="7693" max="7936" width="9.140625" style="33"/>
    <col min="7937" max="7937" width="31.28515625" style="33" customWidth="1"/>
    <col min="7938" max="7938" width="19.5703125" style="33" customWidth="1"/>
    <col min="7939" max="7939" width="13.7109375" style="33" customWidth="1"/>
    <col min="7940" max="7940" width="31.28515625" style="33" customWidth="1"/>
    <col min="7941" max="7942" width="21.42578125" style="33" customWidth="1"/>
    <col min="7943" max="7943" width="27.28515625" style="33" customWidth="1"/>
    <col min="7944" max="7944" width="17.85546875" style="33" bestFit="1" customWidth="1"/>
    <col min="7945" max="7945" width="27.28515625" style="33" customWidth="1"/>
    <col min="7946" max="7946" width="31.28515625" style="33" customWidth="1"/>
    <col min="7947" max="7947" width="19.28515625" style="33" customWidth="1"/>
    <col min="7948" max="7948" width="13.85546875" style="33" bestFit="1" customWidth="1"/>
    <col min="7949" max="8192" width="9.140625" style="33"/>
    <col min="8193" max="8193" width="31.28515625" style="33" customWidth="1"/>
    <col min="8194" max="8194" width="19.5703125" style="33" customWidth="1"/>
    <col min="8195" max="8195" width="13.7109375" style="33" customWidth="1"/>
    <col min="8196" max="8196" width="31.28515625" style="33" customWidth="1"/>
    <col min="8197" max="8198" width="21.42578125" style="33" customWidth="1"/>
    <col min="8199" max="8199" width="27.28515625" style="33" customWidth="1"/>
    <col min="8200" max="8200" width="17.85546875" style="33" bestFit="1" customWidth="1"/>
    <col min="8201" max="8201" width="27.28515625" style="33" customWidth="1"/>
    <col min="8202" max="8202" width="31.28515625" style="33" customWidth="1"/>
    <col min="8203" max="8203" width="19.28515625" style="33" customWidth="1"/>
    <col min="8204" max="8204" width="13.85546875" style="33" bestFit="1" customWidth="1"/>
    <col min="8205" max="8448" width="9.140625" style="33"/>
    <col min="8449" max="8449" width="31.28515625" style="33" customWidth="1"/>
    <col min="8450" max="8450" width="19.5703125" style="33" customWidth="1"/>
    <col min="8451" max="8451" width="13.7109375" style="33" customWidth="1"/>
    <col min="8452" max="8452" width="31.28515625" style="33" customWidth="1"/>
    <col min="8453" max="8454" width="21.42578125" style="33" customWidth="1"/>
    <col min="8455" max="8455" width="27.28515625" style="33" customWidth="1"/>
    <col min="8456" max="8456" width="17.85546875" style="33" bestFit="1" customWidth="1"/>
    <col min="8457" max="8457" width="27.28515625" style="33" customWidth="1"/>
    <col min="8458" max="8458" width="31.28515625" style="33" customWidth="1"/>
    <col min="8459" max="8459" width="19.28515625" style="33" customWidth="1"/>
    <col min="8460" max="8460" width="13.85546875" style="33" bestFit="1" customWidth="1"/>
    <col min="8461" max="8704" width="9.140625" style="33"/>
    <col min="8705" max="8705" width="31.28515625" style="33" customWidth="1"/>
    <col min="8706" max="8706" width="19.5703125" style="33" customWidth="1"/>
    <col min="8707" max="8707" width="13.7109375" style="33" customWidth="1"/>
    <col min="8708" max="8708" width="31.28515625" style="33" customWidth="1"/>
    <col min="8709" max="8710" width="21.42578125" style="33" customWidth="1"/>
    <col min="8711" max="8711" width="27.28515625" style="33" customWidth="1"/>
    <col min="8712" max="8712" width="17.85546875" style="33" bestFit="1" customWidth="1"/>
    <col min="8713" max="8713" width="27.28515625" style="33" customWidth="1"/>
    <col min="8714" max="8714" width="31.28515625" style="33" customWidth="1"/>
    <col min="8715" max="8715" width="19.28515625" style="33" customWidth="1"/>
    <col min="8716" max="8716" width="13.85546875" style="33" bestFit="1" customWidth="1"/>
    <col min="8717" max="8960" width="9.140625" style="33"/>
    <col min="8961" max="8961" width="31.28515625" style="33" customWidth="1"/>
    <col min="8962" max="8962" width="19.5703125" style="33" customWidth="1"/>
    <col min="8963" max="8963" width="13.7109375" style="33" customWidth="1"/>
    <col min="8964" max="8964" width="31.28515625" style="33" customWidth="1"/>
    <col min="8965" max="8966" width="21.42578125" style="33" customWidth="1"/>
    <col min="8967" max="8967" width="27.28515625" style="33" customWidth="1"/>
    <col min="8968" max="8968" width="17.85546875" style="33" bestFit="1" customWidth="1"/>
    <col min="8969" max="8969" width="27.28515625" style="33" customWidth="1"/>
    <col min="8970" max="8970" width="31.28515625" style="33" customWidth="1"/>
    <col min="8971" max="8971" width="19.28515625" style="33" customWidth="1"/>
    <col min="8972" max="8972" width="13.85546875" style="33" bestFit="1" customWidth="1"/>
    <col min="8973" max="9216" width="9.140625" style="33"/>
    <col min="9217" max="9217" width="31.28515625" style="33" customWidth="1"/>
    <col min="9218" max="9218" width="19.5703125" style="33" customWidth="1"/>
    <col min="9219" max="9219" width="13.7109375" style="33" customWidth="1"/>
    <col min="9220" max="9220" width="31.28515625" style="33" customWidth="1"/>
    <col min="9221" max="9222" width="21.42578125" style="33" customWidth="1"/>
    <col min="9223" max="9223" width="27.28515625" style="33" customWidth="1"/>
    <col min="9224" max="9224" width="17.85546875" style="33" bestFit="1" customWidth="1"/>
    <col min="9225" max="9225" width="27.28515625" style="33" customWidth="1"/>
    <col min="9226" max="9226" width="31.28515625" style="33" customWidth="1"/>
    <col min="9227" max="9227" width="19.28515625" style="33" customWidth="1"/>
    <col min="9228" max="9228" width="13.85546875" style="33" bestFit="1" customWidth="1"/>
    <col min="9229" max="9472" width="9.140625" style="33"/>
    <col min="9473" max="9473" width="31.28515625" style="33" customWidth="1"/>
    <col min="9474" max="9474" width="19.5703125" style="33" customWidth="1"/>
    <col min="9475" max="9475" width="13.7109375" style="33" customWidth="1"/>
    <col min="9476" max="9476" width="31.28515625" style="33" customWidth="1"/>
    <col min="9477" max="9478" width="21.42578125" style="33" customWidth="1"/>
    <col min="9479" max="9479" width="27.28515625" style="33" customWidth="1"/>
    <col min="9480" max="9480" width="17.85546875" style="33" bestFit="1" customWidth="1"/>
    <col min="9481" max="9481" width="27.28515625" style="33" customWidth="1"/>
    <col min="9482" max="9482" width="31.28515625" style="33" customWidth="1"/>
    <col min="9483" max="9483" width="19.28515625" style="33" customWidth="1"/>
    <col min="9484" max="9484" width="13.85546875" style="33" bestFit="1" customWidth="1"/>
    <col min="9485" max="9728" width="9.140625" style="33"/>
    <col min="9729" max="9729" width="31.28515625" style="33" customWidth="1"/>
    <col min="9730" max="9730" width="19.5703125" style="33" customWidth="1"/>
    <col min="9731" max="9731" width="13.7109375" style="33" customWidth="1"/>
    <col min="9732" max="9732" width="31.28515625" style="33" customWidth="1"/>
    <col min="9733" max="9734" width="21.42578125" style="33" customWidth="1"/>
    <col min="9735" max="9735" width="27.28515625" style="33" customWidth="1"/>
    <col min="9736" max="9736" width="17.85546875" style="33" bestFit="1" customWidth="1"/>
    <col min="9737" max="9737" width="27.28515625" style="33" customWidth="1"/>
    <col min="9738" max="9738" width="31.28515625" style="33" customWidth="1"/>
    <col min="9739" max="9739" width="19.28515625" style="33" customWidth="1"/>
    <col min="9740" max="9740" width="13.85546875" style="33" bestFit="1" customWidth="1"/>
    <col min="9741" max="9984" width="9.140625" style="33"/>
    <col min="9985" max="9985" width="31.28515625" style="33" customWidth="1"/>
    <col min="9986" max="9986" width="19.5703125" style="33" customWidth="1"/>
    <col min="9987" max="9987" width="13.7109375" style="33" customWidth="1"/>
    <col min="9988" max="9988" width="31.28515625" style="33" customWidth="1"/>
    <col min="9989" max="9990" width="21.42578125" style="33" customWidth="1"/>
    <col min="9991" max="9991" width="27.28515625" style="33" customWidth="1"/>
    <col min="9992" max="9992" width="17.85546875" style="33" bestFit="1" customWidth="1"/>
    <col min="9993" max="9993" width="27.28515625" style="33" customWidth="1"/>
    <col min="9994" max="9994" width="31.28515625" style="33" customWidth="1"/>
    <col min="9995" max="9995" width="19.28515625" style="33" customWidth="1"/>
    <col min="9996" max="9996" width="13.85546875" style="33" bestFit="1" customWidth="1"/>
    <col min="9997" max="10240" width="9.140625" style="33"/>
    <col min="10241" max="10241" width="31.28515625" style="33" customWidth="1"/>
    <col min="10242" max="10242" width="19.5703125" style="33" customWidth="1"/>
    <col min="10243" max="10243" width="13.7109375" style="33" customWidth="1"/>
    <col min="10244" max="10244" width="31.28515625" style="33" customWidth="1"/>
    <col min="10245" max="10246" width="21.42578125" style="33" customWidth="1"/>
    <col min="10247" max="10247" width="27.28515625" style="33" customWidth="1"/>
    <col min="10248" max="10248" width="17.85546875" style="33" bestFit="1" customWidth="1"/>
    <col min="10249" max="10249" width="27.28515625" style="33" customWidth="1"/>
    <col min="10250" max="10250" width="31.28515625" style="33" customWidth="1"/>
    <col min="10251" max="10251" width="19.28515625" style="33" customWidth="1"/>
    <col min="10252" max="10252" width="13.85546875" style="33" bestFit="1" customWidth="1"/>
    <col min="10253" max="10496" width="9.140625" style="33"/>
    <col min="10497" max="10497" width="31.28515625" style="33" customWidth="1"/>
    <col min="10498" max="10498" width="19.5703125" style="33" customWidth="1"/>
    <col min="10499" max="10499" width="13.7109375" style="33" customWidth="1"/>
    <col min="10500" max="10500" width="31.28515625" style="33" customWidth="1"/>
    <col min="10501" max="10502" width="21.42578125" style="33" customWidth="1"/>
    <col min="10503" max="10503" width="27.28515625" style="33" customWidth="1"/>
    <col min="10504" max="10504" width="17.85546875" style="33" bestFit="1" customWidth="1"/>
    <col min="10505" max="10505" width="27.28515625" style="33" customWidth="1"/>
    <col min="10506" max="10506" width="31.28515625" style="33" customWidth="1"/>
    <col min="10507" max="10507" width="19.28515625" style="33" customWidth="1"/>
    <col min="10508" max="10508" width="13.85546875" style="33" bestFit="1" customWidth="1"/>
    <col min="10509" max="10752" width="9.140625" style="33"/>
    <col min="10753" max="10753" width="31.28515625" style="33" customWidth="1"/>
    <col min="10754" max="10754" width="19.5703125" style="33" customWidth="1"/>
    <col min="10755" max="10755" width="13.7109375" style="33" customWidth="1"/>
    <col min="10756" max="10756" width="31.28515625" style="33" customWidth="1"/>
    <col min="10757" max="10758" width="21.42578125" style="33" customWidth="1"/>
    <col min="10759" max="10759" width="27.28515625" style="33" customWidth="1"/>
    <col min="10760" max="10760" width="17.85546875" style="33" bestFit="1" customWidth="1"/>
    <col min="10761" max="10761" width="27.28515625" style="33" customWidth="1"/>
    <col min="10762" max="10762" width="31.28515625" style="33" customWidth="1"/>
    <col min="10763" max="10763" width="19.28515625" style="33" customWidth="1"/>
    <col min="10764" max="10764" width="13.85546875" style="33" bestFit="1" customWidth="1"/>
    <col min="10765" max="11008" width="9.140625" style="33"/>
    <col min="11009" max="11009" width="31.28515625" style="33" customWidth="1"/>
    <col min="11010" max="11010" width="19.5703125" style="33" customWidth="1"/>
    <col min="11011" max="11011" width="13.7109375" style="33" customWidth="1"/>
    <col min="11012" max="11012" width="31.28515625" style="33" customWidth="1"/>
    <col min="11013" max="11014" width="21.42578125" style="33" customWidth="1"/>
    <col min="11015" max="11015" width="27.28515625" style="33" customWidth="1"/>
    <col min="11016" max="11016" width="17.85546875" style="33" bestFit="1" customWidth="1"/>
    <col min="11017" max="11017" width="27.28515625" style="33" customWidth="1"/>
    <col min="11018" max="11018" width="31.28515625" style="33" customWidth="1"/>
    <col min="11019" max="11019" width="19.28515625" style="33" customWidth="1"/>
    <col min="11020" max="11020" width="13.85546875" style="33" bestFit="1" customWidth="1"/>
    <col min="11021" max="11264" width="9.140625" style="33"/>
    <col min="11265" max="11265" width="31.28515625" style="33" customWidth="1"/>
    <col min="11266" max="11266" width="19.5703125" style="33" customWidth="1"/>
    <col min="11267" max="11267" width="13.7109375" style="33" customWidth="1"/>
    <col min="11268" max="11268" width="31.28515625" style="33" customWidth="1"/>
    <col min="11269" max="11270" width="21.42578125" style="33" customWidth="1"/>
    <col min="11271" max="11271" width="27.28515625" style="33" customWidth="1"/>
    <col min="11272" max="11272" width="17.85546875" style="33" bestFit="1" customWidth="1"/>
    <col min="11273" max="11273" width="27.28515625" style="33" customWidth="1"/>
    <col min="11274" max="11274" width="31.28515625" style="33" customWidth="1"/>
    <col min="11275" max="11275" width="19.28515625" style="33" customWidth="1"/>
    <col min="11276" max="11276" width="13.85546875" style="33" bestFit="1" customWidth="1"/>
    <col min="11277" max="11520" width="9.140625" style="33"/>
    <col min="11521" max="11521" width="31.28515625" style="33" customWidth="1"/>
    <col min="11522" max="11522" width="19.5703125" style="33" customWidth="1"/>
    <col min="11523" max="11523" width="13.7109375" style="33" customWidth="1"/>
    <col min="11524" max="11524" width="31.28515625" style="33" customWidth="1"/>
    <col min="11525" max="11526" width="21.42578125" style="33" customWidth="1"/>
    <col min="11527" max="11527" width="27.28515625" style="33" customWidth="1"/>
    <col min="11528" max="11528" width="17.85546875" style="33" bestFit="1" customWidth="1"/>
    <col min="11529" max="11529" width="27.28515625" style="33" customWidth="1"/>
    <col min="11530" max="11530" width="31.28515625" style="33" customWidth="1"/>
    <col min="11531" max="11531" width="19.28515625" style="33" customWidth="1"/>
    <col min="11532" max="11532" width="13.85546875" style="33" bestFit="1" customWidth="1"/>
    <col min="11533" max="11776" width="9.140625" style="33"/>
    <col min="11777" max="11777" width="31.28515625" style="33" customWidth="1"/>
    <col min="11778" max="11778" width="19.5703125" style="33" customWidth="1"/>
    <col min="11779" max="11779" width="13.7109375" style="33" customWidth="1"/>
    <col min="11780" max="11780" width="31.28515625" style="33" customWidth="1"/>
    <col min="11781" max="11782" width="21.42578125" style="33" customWidth="1"/>
    <col min="11783" max="11783" width="27.28515625" style="33" customWidth="1"/>
    <col min="11784" max="11784" width="17.85546875" style="33" bestFit="1" customWidth="1"/>
    <col min="11785" max="11785" width="27.28515625" style="33" customWidth="1"/>
    <col min="11786" max="11786" width="31.28515625" style="33" customWidth="1"/>
    <col min="11787" max="11787" width="19.28515625" style="33" customWidth="1"/>
    <col min="11788" max="11788" width="13.85546875" style="33" bestFit="1" customWidth="1"/>
    <col min="11789" max="12032" width="9.140625" style="33"/>
    <col min="12033" max="12033" width="31.28515625" style="33" customWidth="1"/>
    <col min="12034" max="12034" width="19.5703125" style="33" customWidth="1"/>
    <col min="12035" max="12035" width="13.7109375" style="33" customWidth="1"/>
    <col min="12036" max="12036" width="31.28515625" style="33" customWidth="1"/>
    <col min="12037" max="12038" width="21.42578125" style="33" customWidth="1"/>
    <col min="12039" max="12039" width="27.28515625" style="33" customWidth="1"/>
    <col min="12040" max="12040" width="17.85546875" style="33" bestFit="1" customWidth="1"/>
    <col min="12041" max="12041" width="27.28515625" style="33" customWidth="1"/>
    <col min="12042" max="12042" width="31.28515625" style="33" customWidth="1"/>
    <col min="12043" max="12043" width="19.28515625" style="33" customWidth="1"/>
    <col min="12044" max="12044" width="13.85546875" style="33" bestFit="1" customWidth="1"/>
    <col min="12045" max="12288" width="9.140625" style="33"/>
    <col min="12289" max="12289" width="31.28515625" style="33" customWidth="1"/>
    <col min="12290" max="12290" width="19.5703125" style="33" customWidth="1"/>
    <col min="12291" max="12291" width="13.7109375" style="33" customWidth="1"/>
    <col min="12292" max="12292" width="31.28515625" style="33" customWidth="1"/>
    <col min="12293" max="12294" width="21.42578125" style="33" customWidth="1"/>
    <col min="12295" max="12295" width="27.28515625" style="33" customWidth="1"/>
    <col min="12296" max="12296" width="17.85546875" style="33" bestFit="1" customWidth="1"/>
    <col min="12297" max="12297" width="27.28515625" style="33" customWidth="1"/>
    <col min="12298" max="12298" width="31.28515625" style="33" customWidth="1"/>
    <col min="12299" max="12299" width="19.28515625" style="33" customWidth="1"/>
    <col min="12300" max="12300" width="13.85546875" style="33" bestFit="1" customWidth="1"/>
    <col min="12301" max="12544" width="9.140625" style="33"/>
    <col min="12545" max="12545" width="31.28515625" style="33" customWidth="1"/>
    <col min="12546" max="12546" width="19.5703125" style="33" customWidth="1"/>
    <col min="12547" max="12547" width="13.7109375" style="33" customWidth="1"/>
    <col min="12548" max="12548" width="31.28515625" style="33" customWidth="1"/>
    <col min="12549" max="12550" width="21.42578125" style="33" customWidth="1"/>
    <col min="12551" max="12551" width="27.28515625" style="33" customWidth="1"/>
    <col min="12552" max="12552" width="17.85546875" style="33" bestFit="1" customWidth="1"/>
    <col min="12553" max="12553" width="27.28515625" style="33" customWidth="1"/>
    <col min="12554" max="12554" width="31.28515625" style="33" customWidth="1"/>
    <col min="12555" max="12555" width="19.28515625" style="33" customWidth="1"/>
    <col min="12556" max="12556" width="13.85546875" style="33" bestFit="1" customWidth="1"/>
    <col min="12557" max="12800" width="9.140625" style="33"/>
    <col min="12801" max="12801" width="31.28515625" style="33" customWidth="1"/>
    <col min="12802" max="12802" width="19.5703125" style="33" customWidth="1"/>
    <col min="12803" max="12803" width="13.7109375" style="33" customWidth="1"/>
    <col min="12804" max="12804" width="31.28515625" style="33" customWidth="1"/>
    <col min="12805" max="12806" width="21.42578125" style="33" customWidth="1"/>
    <col min="12807" max="12807" width="27.28515625" style="33" customWidth="1"/>
    <col min="12808" max="12808" width="17.85546875" style="33" bestFit="1" customWidth="1"/>
    <col min="12809" max="12809" width="27.28515625" style="33" customWidth="1"/>
    <col min="12810" max="12810" width="31.28515625" style="33" customWidth="1"/>
    <col min="12811" max="12811" width="19.28515625" style="33" customWidth="1"/>
    <col min="12812" max="12812" width="13.85546875" style="33" bestFit="1" customWidth="1"/>
    <col min="12813" max="13056" width="9.140625" style="33"/>
    <col min="13057" max="13057" width="31.28515625" style="33" customWidth="1"/>
    <col min="13058" max="13058" width="19.5703125" style="33" customWidth="1"/>
    <col min="13059" max="13059" width="13.7109375" style="33" customWidth="1"/>
    <col min="13060" max="13060" width="31.28515625" style="33" customWidth="1"/>
    <col min="13061" max="13062" width="21.42578125" style="33" customWidth="1"/>
    <col min="13063" max="13063" width="27.28515625" style="33" customWidth="1"/>
    <col min="13064" max="13064" width="17.85546875" style="33" bestFit="1" customWidth="1"/>
    <col min="13065" max="13065" width="27.28515625" style="33" customWidth="1"/>
    <col min="13066" max="13066" width="31.28515625" style="33" customWidth="1"/>
    <col min="13067" max="13067" width="19.28515625" style="33" customWidth="1"/>
    <col min="13068" max="13068" width="13.85546875" style="33" bestFit="1" customWidth="1"/>
    <col min="13069" max="13312" width="9.140625" style="33"/>
    <col min="13313" max="13313" width="31.28515625" style="33" customWidth="1"/>
    <col min="13314" max="13314" width="19.5703125" style="33" customWidth="1"/>
    <col min="13315" max="13315" width="13.7109375" style="33" customWidth="1"/>
    <col min="13316" max="13316" width="31.28515625" style="33" customWidth="1"/>
    <col min="13317" max="13318" width="21.42578125" style="33" customWidth="1"/>
    <col min="13319" max="13319" width="27.28515625" style="33" customWidth="1"/>
    <col min="13320" max="13320" width="17.85546875" style="33" bestFit="1" customWidth="1"/>
    <col min="13321" max="13321" width="27.28515625" style="33" customWidth="1"/>
    <col min="13322" max="13322" width="31.28515625" style="33" customWidth="1"/>
    <col min="13323" max="13323" width="19.28515625" style="33" customWidth="1"/>
    <col min="13324" max="13324" width="13.85546875" style="33" bestFit="1" customWidth="1"/>
    <col min="13325" max="13568" width="9.140625" style="33"/>
    <col min="13569" max="13569" width="31.28515625" style="33" customWidth="1"/>
    <col min="13570" max="13570" width="19.5703125" style="33" customWidth="1"/>
    <col min="13571" max="13571" width="13.7109375" style="33" customWidth="1"/>
    <col min="13572" max="13572" width="31.28515625" style="33" customWidth="1"/>
    <col min="13573" max="13574" width="21.42578125" style="33" customWidth="1"/>
    <col min="13575" max="13575" width="27.28515625" style="33" customWidth="1"/>
    <col min="13576" max="13576" width="17.85546875" style="33" bestFit="1" customWidth="1"/>
    <col min="13577" max="13577" width="27.28515625" style="33" customWidth="1"/>
    <col min="13578" max="13578" width="31.28515625" style="33" customWidth="1"/>
    <col min="13579" max="13579" width="19.28515625" style="33" customWidth="1"/>
    <col min="13580" max="13580" width="13.85546875" style="33" bestFit="1" customWidth="1"/>
    <col min="13581" max="13824" width="9.140625" style="33"/>
    <col min="13825" max="13825" width="31.28515625" style="33" customWidth="1"/>
    <col min="13826" max="13826" width="19.5703125" style="33" customWidth="1"/>
    <col min="13827" max="13827" width="13.7109375" style="33" customWidth="1"/>
    <col min="13828" max="13828" width="31.28515625" style="33" customWidth="1"/>
    <col min="13829" max="13830" width="21.42578125" style="33" customWidth="1"/>
    <col min="13831" max="13831" width="27.28515625" style="33" customWidth="1"/>
    <col min="13832" max="13832" width="17.85546875" style="33" bestFit="1" customWidth="1"/>
    <col min="13833" max="13833" width="27.28515625" style="33" customWidth="1"/>
    <col min="13834" max="13834" width="31.28515625" style="33" customWidth="1"/>
    <col min="13835" max="13835" width="19.28515625" style="33" customWidth="1"/>
    <col min="13836" max="13836" width="13.85546875" style="33" bestFit="1" customWidth="1"/>
    <col min="13837" max="14080" width="9.140625" style="33"/>
    <col min="14081" max="14081" width="31.28515625" style="33" customWidth="1"/>
    <col min="14082" max="14082" width="19.5703125" style="33" customWidth="1"/>
    <col min="14083" max="14083" width="13.7109375" style="33" customWidth="1"/>
    <col min="14084" max="14084" width="31.28515625" style="33" customWidth="1"/>
    <col min="14085" max="14086" width="21.42578125" style="33" customWidth="1"/>
    <col min="14087" max="14087" width="27.28515625" style="33" customWidth="1"/>
    <col min="14088" max="14088" width="17.85546875" style="33" bestFit="1" customWidth="1"/>
    <col min="14089" max="14089" width="27.28515625" style="33" customWidth="1"/>
    <col min="14090" max="14090" width="31.28515625" style="33" customWidth="1"/>
    <col min="14091" max="14091" width="19.28515625" style="33" customWidth="1"/>
    <col min="14092" max="14092" width="13.85546875" style="33" bestFit="1" customWidth="1"/>
    <col min="14093" max="14336" width="9.140625" style="33"/>
    <col min="14337" max="14337" width="31.28515625" style="33" customWidth="1"/>
    <col min="14338" max="14338" width="19.5703125" style="33" customWidth="1"/>
    <col min="14339" max="14339" width="13.7109375" style="33" customWidth="1"/>
    <col min="14340" max="14340" width="31.28515625" style="33" customWidth="1"/>
    <col min="14341" max="14342" width="21.42578125" style="33" customWidth="1"/>
    <col min="14343" max="14343" width="27.28515625" style="33" customWidth="1"/>
    <col min="14344" max="14344" width="17.85546875" style="33" bestFit="1" customWidth="1"/>
    <col min="14345" max="14345" width="27.28515625" style="33" customWidth="1"/>
    <col min="14346" max="14346" width="31.28515625" style="33" customWidth="1"/>
    <col min="14347" max="14347" width="19.28515625" style="33" customWidth="1"/>
    <col min="14348" max="14348" width="13.85546875" style="33" bestFit="1" customWidth="1"/>
    <col min="14349" max="14592" width="9.140625" style="33"/>
    <col min="14593" max="14593" width="31.28515625" style="33" customWidth="1"/>
    <col min="14594" max="14594" width="19.5703125" style="33" customWidth="1"/>
    <col min="14595" max="14595" width="13.7109375" style="33" customWidth="1"/>
    <col min="14596" max="14596" width="31.28515625" style="33" customWidth="1"/>
    <col min="14597" max="14598" width="21.42578125" style="33" customWidth="1"/>
    <col min="14599" max="14599" width="27.28515625" style="33" customWidth="1"/>
    <col min="14600" max="14600" width="17.85546875" style="33" bestFit="1" customWidth="1"/>
    <col min="14601" max="14601" width="27.28515625" style="33" customWidth="1"/>
    <col min="14602" max="14602" width="31.28515625" style="33" customWidth="1"/>
    <col min="14603" max="14603" width="19.28515625" style="33" customWidth="1"/>
    <col min="14604" max="14604" width="13.85546875" style="33" bestFit="1" customWidth="1"/>
    <col min="14605" max="14848" width="9.140625" style="33"/>
    <col min="14849" max="14849" width="31.28515625" style="33" customWidth="1"/>
    <col min="14850" max="14850" width="19.5703125" style="33" customWidth="1"/>
    <col min="14851" max="14851" width="13.7109375" style="33" customWidth="1"/>
    <col min="14852" max="14852" width="31.28515625" style="33" customWidth="1"/>
    <col min="14853" max="14854" width="21.42578125" style="33" customWidth="1"/>
    <col min="14855" max="14855" width="27.28515625" style="33" customWidth="1"/>
    <col min="14856" max="14856" width="17.85546875" style="33" bestFit="1" customWidth="1"/>
    <col min="14857" max="14857" width="27.28515625" style="33" customWidth="1"/>
    <col min="14858" max="14858" width="31.28515625" style="33" customWidth="1"/>
    <col min="14859" max="14859" width="19.28515625" style="33" customWidth="1"/>
    <col min="14860" max="14860" width="13.85546875" style="33" bestFit="1" customWidth="1"/>
    <col min="14861" max="15104" width="9.140625" style="33"/>
    <col min="15105" max="15105" width="31.28515625" style="33" customWidth="1"/>
    <col min="15106" max="15106" width="19.5703125" style="33" customWidth="1"/>
    <col min="15107" max="15107" width="13.7109375" style="33" customWidth="1"/>
    <col min="15108" max="15108" width="31.28515625" style="33" customWidth="1"/>
    <col min="15109" max="15110" width="21.42578125" style="33" customWidth="1"/>
    <col min="15111" max="15111" width="27.28515625" style="33" customWidth="1"/>
    <col min="15112" max="15112" width="17.85546875" style="33" bestFit="1" customWidth="1"/>
    <col min="15113" max="15113" width="27.28515625" style="33" customWidth="1"/>
    <col min="15114" max="15114" width="31.28515625" style="33" customWidth="1"/>
    <col min="15115" max="15115" width="19.28515625" style="33" customWidth="1"/>
    <col min="15116" max="15116" width="13.85546875" style="33" bestFit="1" customWidth="1"/>
    <col min="15117" max="15360" width="9.140625" style="33"/>
    <col min="15361" max="15361" width="31.28515625" style="33" customWidth="1"/>
    <col min="15362" max="15362" width="19.5703125" style="33" customWidth="1"/>
    <col min="15363" max="15363" width="13.7109375" style="33" customWidth="1"/>
    <col min="15364" max="15364" width="31.28515625" style="33" customWidth="1"/>
    <col min="15365" max="15366" width="21.42578125" style="33" customWidth="1"/>
    <col min="15367" max="15367" width="27.28515625" style="33" customWidth="1"/>
    <col min="15368" max="15368" width="17.85546875" style="33" bestFit="1" customWidth="1"/>
    <col min="15369" max="15369" width="27.28515625" style="33" customWidth="1"/>
    <col min="15370" max="15370" width="31.28515625" style="33" customWidth="1"/>
    <col min="15371" max="15371" width="19.28515625" style="33" customWidth="1"/>
    <col min="15372" max="15372" width="13.85546875" style="33" bestFit="1" customWidth="1"/>
    <col min="15373" max="15616" width="9.140625" style="33"/>
    <col min="15617" max="15617" width="31.28515625" style="33" customWidth="1"/>
    <col min="15618" max="15618" width="19.5703125" style="33" customWidth="1"/>
    <col min="15619" max="15619" width="13.7109375" style="33" customWidth="1"/>
    <col min="15620" max="15620" width="31.28515625" style="33" customWidth="1"/>
    <col min="15621" max="15622" width="21.42578125" style="33" customWidth="1"/>
    <col min="15623" max="15623" width="27.28515625" style="33" customWidth="1"/>
    <col min="15624" max="15624" width="17.85546875" style="33" bestFit="1" customWidth="1"/>
    <col min="15625" max="15625" width="27.28515625" style="33" customWidth="1"/>
    <col min="15626" max="15626" width="31.28515625" style="33" customWidth="1"/>
    <col min="15627" max="15627" width="19.28515625" style="33" customWidth="1"/>
    <col min="15628" max="15628" width="13.85546875" style="33" bestFit="1" customWidth="1"/>
    <col min="15629" max="15872" width="9.140625" style="33"/>
    <col min="15873" max="15873" width="31.28515625" style="33" customWidth="1"/>
    <col min="15874" max="15874" width="19.5703125" style="33" customWidth="1"/>
    <col min="15875" max="15875" width="13.7109375" style="33" customWidth="1"/>
    <col min="15876" max="15876" width="31.28515625" style="33" customWidth="1"/>
    <col min="15877" max="15878" width="21.42578125" style="33" customWidth="1"/>
    <col min="15879" max="15879" width="27.28515625" style="33" customWidth="1"/>
    <col min="15880" max="15880" width="17.85546875" style="33" bestFit="1" customWidth="1"/>
    <col min="15881" max="15881" width="27.28515625" style="33" customWidth="1"/>
    <col min="15882" max="15882" width="31.28515625" style="33" customWidth="1"/>
    <col min="15883" max="15883" width="19.28515625" style="33" customWidth="1"/>
    <col min="15884" max="15884" width="13.85546875" style="33" bestFit="1" customWidth="1"/>
    <col min="15885" max="16128" width="9.140625" style="33"/>
    <col min="16129" max="16129" width="31.28515625" style="33" customWidth="1"/>
    <col min="16130" max="16130" width="19.5703125" style="33" customWidth="1"/>
    <col min="16131" max="16131" width="13.7109375" style="33" customWidth="1"/>
    <col min="16132" max="16132" width="31.28515625" style="33" customWidth="1"/>
    <col min="16133" max="16134" width="21.42578125" style="33" customWidth="1"/>
    <col min="16135" max="16135" width="27.28515625" style="33" customWidth="1"/>
    <col min="16136" max="16136" width="17.85546875" style="33" bestFit="1" customWidth="1"/>
    <col min="16137" max="16137" width="27.28515625" style="33" customWidth="1"/>
    <col min="16138" max="16138" width="31.28515625" style="33" customWidth="1"/>
    <col min="16139" max="16139" width="19.28515625" style="33" customWidth="1"/>
    <col min="16140" max="16140" width="13.85546875" style="33" bestFit="1" customWidth="1"/>
    <col min="16141" max="16384" width="9.140625" style="33"/>
  </cols>
  <sheetData>
    <row r="1" spans="1:10" x14ac:dyDescent="0.4">
      <c r="A1" s="59" t="s">
        <v>0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15" customHeight="1" x14ac:dyDescent="0.4"/>
    <row r="3" spans="1:10" ht="33.75" x14ac:dyDescent="0.5">
      <c r="A3" s="57" t="s">
        <v>1</v>
      </c>
      <c r="B3" s="57"/>
      <c r="C3" s="57"/>
      <c r="D3" s="57"/>
      <c r="E3" s="57"/>
      <c r="F3" s="57"/>
      <c r="G3" s="57"/>
      <c r="H3" s="57"/>
      <c r="I3" s="57"/>
      <c r="J3" s="57"/>
    </row>
    <row r="4" spans="1:10" x14ac:dyDescent="0.4">
      <c r="A4" s="63" t="s">
        <v>73</v>
      </c>
      <c r="B4" s="63"/>
      <c r="C4" s="63"/>
      <c r="D4" s="63"/>
      <c r="E4" s="63"/>
      <c r="F4" s="63"/>
      <c r="G4" s="63"/>
      <c r="H4" s="63"/>
      <c r="I4" s="63"/>
      <c r="J4" s="63"/>
    </row>
    <row r="5" spans="1:10" x14ac:dyDescent="0.4">
      <c r="A5" s="52" t="s">
        <v>2</v>
      </c>
      <c r="B5" s="54" t="s">
        <v>3</v>
      </c>
      <c r="C5" s="54"/>
      <c r="D5" s="54"/>
      <c r="E5" s="54"/>
      <c r="F5" s="54"/>
      <c r="G5" s="54"/>
      <c r="H5" s="53" t="s">
        <v>4</v>
      </c>
      <c r="I5" s="53"/>
      <c r="J5" s="56">
        <v>44411</v>
      </c>
    </row>
    <row r="6" spans="1:10" x14ac:dyDescent="0.4">
      <c r="A6" s="52"/>
      <c r="B6" s="54" t="s">
        <v>6</v>
      </c>
      <c r="C6" s="54"/>
      <c r="D6" s="54"/>
      <c r="E6" s="52"/>
      <c r="F6" s="52"/>
      <c r="G6" s="52"/>
    </row>
    <row r="7" spans="1:10" x14ac:dyDescent="0.4">
      <c r="A7" s="52" t="s">
        <v>7</v>
      </c>
      <c r="B7" s="55" t="s">
        <v>8</v>
      </c>
      <c r="C7" s="55"/>
      <c r="D7" s="55"/>
      <c r="E7" s="55"/>
      <c r="F7" s="55"/>
      <c r="G7" s="55"/>
      <c r="H7" s="53" t="s">
        <v>9</v>
      </c>
      <c r="I7" s="53"/>
      <c r="J7" s="52" t="s">
        <v>10</v>
      </c>
    </row>
    <row r="8" spans="1:10" x14ac:dyDescent="0.4">
      <c r="A8" s="52" t="s">
        <v>11</v>
      </c>
      <c r="B8" s="54" t="s">
        <v>12</v>
      </c>
      <c r="C8" s="54"/>
      <c r="D8" s="54"/>
      <c r="E8" s="54"/>
      <c r="F8" s="54"/>
      <c r="G8" s="54"/>
      <c r="H8" s="53" t="s">
        <v>13</v>
      </c>
      <c r="I8" s="53"/>
      <c r="J8" s="52"/>
    </row>
    <row r="9" spans="1:10" ht="15" customHeight="1" x14ac:dyDescent="0.4"/>
    <row r="11" spans="1:10" x14ac:dyDescent="0.4">
      <c r="B11" s="51" t="s">
        <v>72</v>
      </c>
      <c r="C11" s="50"/>
      <c r="D11" s="50"/>
      <c r="E11" s="50"/>
      <c r="F11" s="50"/>
      <c r="G11" s="50" t="s">
        <v>71</v>
      </c>
      <c r="H11" s="50" t="s">
        <v>70</v>
      </c>
      <c r="I11" s="50" t="s">
        <v>69</v>
      </c>
    </row>
    <row r="12" spans="1:10" x14ac:dyDescent="0.4">
      <c r="B12" s="49" t="s">
        <v>68</v>
      </c>
      <c r="C12" s="34"/>
      <c r="D12" s="34"/>
      <c r="E12" s="34"/>
      <c r="F12" s="34"/>
      <c r="G12" s="47"/>
      <c r="H12" s="34"/>
      <c r="I12" s="34"/>
    </row>
    <row r="13" spans="1:10" x14ac:dyDescent="0.4">
      <c r="B13" s="49"/>
      <c r="C13" s="34" t="s">
        <v>74</v>
      </c>
      <c r="D13" s="34"/>
      <c r="E13" s="34"/>
      <c r="F13" s="34"/>
      <c r="G13" s="40">
        <v>5841.58</v>
      </c>
      <c r="H13" s="35" t="s">
        <v>62</v>
      </c>
      <c r="I13" s="34"/>
      <c r="J13" s="48"/>
    </row>
    <row r="14" spans="1:10" x14ac:dyDescent="0.4">
      <c r="B14" s="49"/>
      <c r="C14" s="34"/>
      <c r="D14" s="34"/>
      <c r="E14" s="34"/>
      <c r="F14" s="34"/>
      <c r="G14" s="40"/>
      <c r="H14" s="35"/>
      <c r="I14" s="34"/>
      <c r="J14" s="48"/>
    </row>
    <row r="15" spans="1:10" x14ac:dyDescent="0.4">
      <c r="B15" s="49"/>
      <c r="C15" s="34"/>
      <c r="D15" s="34"/>
      <c r="E15" s="34"/>
      <c r="F15" s="34"/>
      <c r="G15" s="40"/>
      <c r="H15" s="35"/>
      <c r="I15" s="34"/>
      <c r="J15" s="48"/>
    </row>
    <row r="16" spans="1:10" x14ac:dyDescent="0.4">
      <c r="B16" s="49"/>
      <c r="C16" s="34"/>
      <c r="E16" s="34"/>
      <c r="F16" s="34"/>
      <c r="G16" s="40"/>
      <c r="H16" s="35"/>
      <c r="I16" s="34"/>
      <c r="J16" s="48"/>
    </row>
    <row r="17" spans="2:20" x14ac:dyDescent="0.4">
      <c r="B17" s="49"/>
      <c r="C17" s="34"/>
      <c r="E17" s="34"/>
      <c r="F17" s="34"/>
      <c r="G17" s="40"/>
      <c r="H17" s="35"/>
      <c r="I17" s="34"/>
      <c r="J17" s="48"/>
    </row>
    <row r="18" spans="2:20" x14ac:dyDescent="0.4">
      <c r="B18" s="49"/>
      <c r="C18" s="34"/>
      <c r="E18" s="34"/>
      <c r="F18" s="34"/>
      <c r="G18" s="40"/>
      <c r="H18" s="35"/>
      <c r="I18" s="34"/>
      <c r="J18" s="48"/>
    </row>
    <row r="19" spans="2:20" x14ac:dyDescent="0.4">
      <c r="B19" s="49"/>
      <c r="C19" s="34"/>
      <c r="D19" s="34"/>
      <c r="E19" s="34"/>
      <c r="F19" s="34"/>
      <c r="G19" s="40"/>
      <c r="H19" s="35"/>
      <c r="I19" s="34"/>
      <c r="J19" s="48"/>
    </row>
    <row r="20" spans="2:20" x14ac:dyDescent="0.4">
      <c r="B20" s="49"/>
      <c r="C20" s="34"/>
      <c r="D20" s="34"/>
      <c r="E20" s="34"/>
      <c r="F20" s="34"/>
      <c r="G20" s="40"/>
      <c r="H20" s="35"/>
      <c r="I20" s="34"/>
      <c r="J20" s="48"/>
    </row>
    <row r="21" spans="2:20" x14ac:dyDescent="0.4">
      <c r="B21" s="45"/>
      <c r="C21" s="34"/>
      <c r="D21" s="34"/>
      <c r="E21" s="34"/>
      <c r="F21" s="36" t="s">
        <v>63</v>
      </c>
      <c r="G21" s="40">
        <f>SUM(G13:G20)</f>
        <v>5841.58</v>
      </c>
      <c r="H21" s="35" t="s">
        <v>62</v>
      </c>
      <c r="I21" s="34"/>
      <c r="J21" s="48"/>
    </row>
    <row r="22" spans="2:20" x14ac:dyDescent="0.4">
      <c r="B22" s="34"/>
      <c r="C22" s="34"/>
      <c r="D22" s="34"/>
      <c r="E22" s="34"/>
      <c r="F22" s="34"/>
      <c r="G22" s="47"/>
      <c r="H22" s="35"/>
      <c r="I22" s="34"/>
    </row>
    <row r="23" spans="2:20" x14ac:dyDescent="0.4">
      <c r="B23" s="34" t="s">
        <v>67</v>
      </c>
      <c r="C23" s="34"/>
      <c r="D23" s="34"/>
      <c r="E23" s="34"/>
      <c r="F23" s="34"/>
      <c r="G23" s="40">
        <f>G21*0.1</f>
        <v>584.15800000000002</v>
      </c>
      <c r="H23" s="35" t="s">
        <v>62</v>
      </c>
      <c r="I23" s="34"/>
    </row>
    <row r="24" spans="2:20" x14ac:dyDescent="0.4">
      <c r="B24" s="34" t="s">
        <v>66</v>
      </c>
      <c r="C24" s="34"/>
      <c r="D24" s="34"/>
      <c r="E24" s="34"/>
      <c r="F24" s="34"/>
      <c r="G24" s="40">
        <f>0.015*G21</f>
        <v>87.623699999999999</v>
      </c>
      <c r="H24" s="35" t="s">
        <v>62</v>
      </c>
      <c r="I24" s="34"/>
      <c r="Q24" s="46"/>
      <c r="R24" s="46"/>
      <c r="S24" s="46"/>
      <c r="T24" s="46"/>
    </row>
    <row r="25" spans="2:20" x14ac:dyDescent="0.4">
      <c r="B25" s="43" t="s">
        <v>65</v>
      </c>
      <c r="C25" s="43"/>
      <c r="D25" s="43"/>
      <c r="E25" s="43"/>
      <c r="F25" s="43"/>
      <c r="G25" s="41">
        <f>G21*0.015</f>
        <v>87.623699999999999</v>
      </c>
      <c r="H25" s="42" t="s">
        <v>62</v>
      </c>
      <c r="I25" s="43"/>
      <c r="Q25" s="46"/>
      <c r="R25" s="46"/>
      <c r="S25" s="46"/>
      <c r="T25" s="46"/>
    </row>
    <row r="26" spans="2:20" x14ac:dyDescent="0.4">
      <c r="B26" s="34"/>
      <c r="C26" s="34"/>
      <c r="D26" s="34"/>
      <c r="E26" s="34"/>
      <c r="F26" s="36" t="s">
        <v>63</v>
      </c>
      <c r="G26" s="60">
        <f>G21+G23+G24+G25</f>
        <v>6600.9854000000005</v>
      </c>
      <c r="H26" s="35" t="s">
        <v>62</v>
      </c>
      <c r="I26" s="34"/>
      <c r="Q26" s="46"/>
      <c r="R26" s="46"/>
      <c r="S26" s="46"/>
      <c r="T26" s="46"/>
    </row>
    <row r="27" spans="2:20" x14ac:dyDescent="0.4">
      <c r="B27" s="34"/>
      <c r="C27" s="34"/>
      <c r="D27" s="34"/>
      <c r="E27" s="34"/>
      <c r="F27" s="36"/>
      <c r="H27" s="35"/>
      <c r="I27" s="34"/>
      <c r="J27" s="46"/>
      <c r="K27" s="46"/>
      <c r="L27" s="46"/>
      <c r="M27" s="46"/>
    </row>
    <row r="28" spans="2:20" x14ac:dyDescent="0.4">
      <c r="B28" s="34"/>
      <c r="C28" s="34"/>
      <c r="D28" s="34"/>
      <c r="E28" s="34"/>
      <c r="F28" s="36"/>
      <c r="G28" s="44"/>
      <c r="H28" s="35"/>
      <c r="I28" s="34"/>
    </row>
    <row r="29" spans="2:20" x14ac:dyDescent="0.4">
      <c r="B29" s="45" t="s">
        <v>75</v>
      </c>
      <c r="C29" s="34"/>
      <c r="D29" s="34"/>
      <c r="E29" s="34"/>
      <c r="F29" s="36"/>
      <c r="G29" s="44"/>
      <c r="H29" s="35"/>
      <c r="I29" s="34"/>
    </row>
    <row r="30" spans="2:20" x14ac:dyDescent="0.4">
      <c r="C30" s="34" t="s">
        <v>76</v>
      </c>
      <c r="D30" s="34"/>
      <c r="E30" s="34"/>
      <c r="F30" s="34"/>
      <c r="G30" s="40">
        <v>107.84</v>
      </c>
      <c r="H30" s="35" t="s">
        <v>62</v>
      </c>
      <c r="I30" s="39">
        <v>12.54</v>
      </c>
      <c r="J30" s="39" t="s">
        <v>64</v>
      </c>
    </row>
    <row r="31" spans="2:20" x14ac:dyDescent="0.4">
      <c r="C31" s="34" t="s">
        <v>76</v>
      </c>
      <c r="D31" s="34"/>
      <c r="E31" s="34"/>
      <c r="F31" s="34"/>
      <c r="G31" s="40">
        <v>34.700000000000003</v>
      </c>
      <c r="H31" s="35" t="s">
        <v>62</v>
      </c>
      <c r="I31" s="39">
        <v>4.0350000000000001</v>
      </c>
      <c r="J31" s="39" t="s">
        <v>64</v>
      </c>
    </row>
    <row r="32" spans="2:20" x14ac:dyDescent="0.4">
      <c r="C32" s="34" t="s">
        <v>76</v>
      </c>
      <c r="D32" s="34"/>
      <c r="E32" s="34"/>
      <c r="F32" s="34"/>
      <c r="G32" s="40">
        <v>437.57</v>
      </c>
      <c r="H32" s="35" t="s">
        <v>62</v>
      </c>
      <c r="I32" s="39">
        <v>50.88</v>
      </c>
      <c r="J32" s="39" t="s">
        <v>64</v>
      </c>
    </row>
    <row r="33" spans="1:10" x14ac:dyDescent="0.4">
      <c r="C33" s="34"/>
      <c r="D33" s="34"/>
      <c r="E33" s="34"/>
      <c r="F33" s="36" t="s">
        <v>63</v>
      </c>
      <c r="G33" s="40">
        <f>SUM(G30:G32)</f>
        <v>580.11</v>
      </c>
      <c r="H33" s="35" t="s">
        <v>62</v>
      </c>
      <c r="I33" s="40">
        <f>SUM(I30:I32)</f>
        <v>67.454999999999998</v>
      </c>
      <c r="J33" s="39" t="s">
        <v>64</v>
      </c>
    </row>
    <row r="34" spans="1:10" x14ac:dyDescent="0.4">
      <c r="C34" s="34"/>
      <c r="D34" s="34"/>
      <c r="E34" s="34"/>
      <c r="F34" s="34"/>
      <c r="G34" s="40"/>
      <c r="H34" s="35"/>
      <c r="I34" s="34"/>
    </row>
    <row r="35" spans="1:10" x14ac:dyDescent="0.4">
      <c r="B35" s="43"/>
      <c r="C35" s="43"/>
      <c r="D35" s="43"/>
      <c r="E35" s="43"/>
      <c r="F35" s="43"/>
      <c r="G35" s="41"/>
      <c r="H35" s="42"/>
      <c r="I35" s="41"/>
      <c r="J35" s="39"/>
    </row>
    <row r="36" spans="1:10" x14ac:dyDescent="0.4">
      <c r="B36" s="34"/>
      <c r="C36" s="34"/>
      <c r="D36" s="34"/>
      <c r="E36" s="34"/>
      <c r="F36" s="36" t="s">
        <v>63</v>
      </c>
      <c r="G36" s="60">
        <f>G33+G35</f>
        <v>580.11</v>
      </c>
      <c r="H36" s="35" t="s">
        <v>62</v>
      </c>
      <c r="I36" s="40">
        <f>I33+I35</f>
        <v>67.454999999999998</v>
      </c>
      <c r="J36" s="39" t="s">
        <v>64</v>
      </c>
    </row>
    <row r="37" spans="1:10" ht="31.5" thickBot="1" x14ac:dyDescent="0.45">
      <c r="B37" s="37"/>
      <c r="C37" s="37"/>
      <c r="D37" s="37"/>
      <c r="E37" s="37"/>
      <c r="F37" s="37"/>
      <c r="G37" s="61"/>
      <c r="H37" s="38"/>
      <c r="I37" s="37"/>
    </row>
    <row r="38" spans="1:10" ht="31.5" thickBot="1" x14ac:dyDescent="0.45">
      <c r="A38" s="34"/>
      <c r="B38" s="34"/>
      <c r="C38" s="34"/>
      <c r="D38" s="34"/>
      <c r="E38" s="34"/>
      <c r="F38" s="36" t="s">
        <v>63</v>
      </c>
      <c r="G38" s="62">
        <f>G26+G36</f>
        <v>7181.0954000000002</v>
      </c>
      <c r="H38" s="35" t="s">
        <v>62</v>
      </c>
      <c r="I38" s="34"/>
      <c r="J38" s="34"/>
    </row>
  </sheetData>
  <mergeCells count="10">
    <mergeCell ref="B7:G7"/>
    <mergeCell ref="H7:I7"/>
    <mergeCell ref="B8:G8"/>
    <mergeCell ref="H8:I8"/>
    <mergeCell ref="A1:J1"/>
    <mergeCell ref="A3:J3"/>
    <mergeCell ref="A4:J4"/>
    <mergeCell ref="B5:G5"/>
    <mergeCell ref="H5:I5"/>
    <mergeCell ref="B6:D6"/>
  </mergeCells>
  <pageMargins left="0.7" right="0.7" top="0.75" bottom="0.75" header="0.3" footer="0.3"/>
  <pageSetup paperSize="9" scale="3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3"/>
  <sheetViews>
    <sheetView showGridLines="0" topLeftCell="A34" zoomScale="40" zoomScaleNormal="40" workbookViewId="0">
      <selection activeCell="C82" sqref="C82"/>
    </sheetView>
  </sheetViews>
  <sheetFormatPr defaultRowHeight="30.75" x14ac:dyDescent="0.4"/>
  <cols>
    <col min="1" max="1" width="31.28515625" customWidth="1"/>
    <col min="2" max="2" width="19.5703125" customWidth="1"/>
    <col min="3" max="3" width="13.7109375" customWidth="1"/>
    <col min="4" max="4" width="34.7109375" customWidth="1"/>
    <col min="5" max="6" width="21.42578125" customWidth="1"/>
    <col min="7" max="9" width="27.28515625" customWidth="1"/>
    <col min="10" max="10" width="31.28515625" customWidth="1"/>
  </cols>
  <sheetData>
    <row r="1" spans="1:10" x14ac:dyDescent="0.4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</row>
    <row r="3" spans="1:10" ht="33.75" x14ac:dyDescent="0.5">
      <c r="A3" s="31" t="s">
        <v>61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4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0" x14ac:dyDescent="0.4">
      <c r="A5" s="1" t="s">
        <v>2</v>
      </c>
      <c r="B5" s="27" t="s">
        <v>3</v>
      </c>
      <c r="C5" s="27"/>
      <c r="D5" s="27"/>
      <c r="E5" s="27"/>
      <c r="F5" s="27"/>
      <c r="G5" s="27"/>
      <c r="H5" s="28" t="s">
        <v>4</v>
      </c>
      <c r="I5" s="28"/>
      <c r="J5" s="1" t="s">
        <v>5</v>
      </c>
    </row>
    <row r="6" spans="1:10" x14ac:dyDescent="0.4">
      <c r="A6" s="1"/>
      <c r="B6" s="27" t="s">
        <v>6</v>
      </c>
      <c r="C6" s="27"/>
      <c r="D6" s="27"/>
      <c r="E6" s="1"/>
      <c r="F6" s="1"/>
      <c r="G6" s="1"/>
    </row>
    <row r="7" spans="1:10" x14ac:dyDescent="0.4">
      <c r="A7" s="1" t="s">
        <v>7</v>
      </c>
      <c r="B7" s="27" t="s">
        <v>8</v>
      </c>
      <c r="C7" s="27"/>
      <c r="D7" s="27"/>
      <c r="E7" s="27"/>
      <c r="F7" s="27"/>
      <c r="G7" s="27"/>
      <c r="H7" s="28" t="s">
        <v>9</v>
      </c>
      <c r="I7" s="28"/>
      <c r="J7" s="1" t="s">
        <v>10</v>
      </c>
    </row>
    <row r="8" spans="1:10" x14ac:dyDescent="0.4">
      <c r="A8" s="1" t="s">
        <v>11</v>
      </c>
      <c r="B8" s="27" t="s">
        <v>12</v>
      </c>
      <c r="C8" s="27"/>
      <c r="D8" s="27"/>
      <c r="E8" s="27"/>
      <c r="F8" s="27"/>
      <c r="G8" s="27"/>
      <c r="H8" s="28" t="s">
        <v>13</v>
      </c>
      <c r="I8" s="28"/>
      <c r="J8" s="1"/>
    </row>
    <row r="10" spans="1:10" x14ac:dyDescent="0.4">
      <c r="A10" s="2" t="s">
        <v>14</v>
      </c>
      <c r="B10" s="2" t="s">
        <v>15</v>
      </c>
      <c r="C10" s="3" t="s">
        <v>16</v>
      </c>
      <c r="D10" s="4" t="s">
        <v>17</v>
      </c>
      <c r="E10" s="4" t="s">
        <v>18</v>
      </c>
      <c r="F10" s="4" t="s">
        <v>19</v>
      </c>
      <c r="G10" s="4" t="s">
        <v>20</v>
      </c>
      <c r="H10" s="4" t="s">
        <v>21</v>
      </c>
      <c r="I10" s="4" t="s">
        <v>19</v>
      </c>
      <c r="J10" s="4" t="s">
        <v>20</v>
      </c>
    </row>
    <row r="11" spans="1:10" x14ac:dyDescent="0.4">
      <c r="A11" s="5"/>
      <c r="B11" s="5" t="s">
        <v>22</v>
      </c>
      <c r="C11" s="6" t="s">
        <v>23</v>
      </c>
      <c r="D11" s="7"/>
      <c r="E11" s="7" t="s">
        <v>24</v>
      </c>
      <c r="F11" s="7" t="s">
        <v>24</v>
      </c>
      <c r="G11" s="7" t="s">
        <v>24</v>
      </c>
      <c r="H11" s="7" t="s">
        <v>25</v>
      </c>
      <c r="I11" s="7" t="s">
        <v>25</v>
      </c>
      <c r="J11" s="7" t="s">
        <v>25</v>
      </c>
    </row>
    <row r="12" spans="1:10" x14ac:dyDescent="0.4">
      <c r="A12" s="8" t="s">
        <v>26</v>
      </c>
      <c r="B12" s="8"/>
      <c r="C12" s="9">
        <v>54</v>
      </c>
      <c r="D12" s="10" t="s">
        <v>27</v>
      </c>
      <c r="E12" s="10">
        <v>1034</v>
      </c>
      <c r="F12" s="11">
        <v>0.2</v>
      </c>
      <c r="G12" s="11">
        <v>6.87</v>
      </c>
      <c r="H12" s="12">
        <v>64.837000000000003</v>
      </c>
      <c r="I12" s="11">
        <v>12.05</v>
      </c>
      <c r="J12" s="11">
        <v>422.9</v>
      </c>
    </row>
    <row r="13" spans="1:10" x14ac:dyDescent="0.4">
      <c r="A13" s="18" t="s">
        <v>28</v>
      </c>
      <c r="B13" s="18"/>
      <c r="C13" s="18"/>
      <c r="D13" s="18"/>
      <c r="E13" s="18"/>
      <c r="F13" s="18"/>
      <c r="G13" s="19"/>
      <c r="H13" s="13">
        <v>64.811000000000007</v>
      </c>
      <c r="I13" s="14">
        <v>12.05</v>
      </c>
      <c r="J13" s="14">
        <v>422.9</v>
      </c>
    </row>
    <row r="14" spans="1:10" x14ac:dyDescent="0.4">
      <c r="A14" s="8" t="s">
        <v>29</v>
      </c>
      <c r="B14" s="8"/>
      <c r="C14" s="9">
        <v>4</v>
      </c>
      <c r="D14" s="10" t="s">
        <v>27</v>
      </c>
      <c r="E14" s="10">
        <v>2780</v>
      </c>
      <c r="F14" s="11">
        <v>1.85</v>
      </c>
      <c r="G14" s="11">
        <v>55.19</v>
      </c>
      <c r="H14" s="12">
        <v>11.12</v>
      </c>
      <c r="I14" s="11">
        <v>7.42</v>
      </c>
      <c r="J14" s="11">
        <v>220.76</v>
      </c>
    </row>
    <row r="15" spans="1:10" x14ac:dyDescent="0.4">
      <c r="A15" s="18" t="s">
        <v>28</v>
      </c>
      <c r="B15" s="18"/>
      <c r="C15" s="18"/>
      <c r="D15" s="18"/>
      <c r="E15" s="18"/>
      <c r="F15" s="18"/>
      <c r="G15" s="19"/>
      <c r="H15" s="13">
        <v>11.12</v>
      </c>
      <c r="I15" s="14">
        <v>7.42</v>
      </c>
      <c r="J15" s="14">
        <v>220.8</v>
      </c>
    </row>
    <row r="16" spans="1:10" x14ac:dyDescent="0.4">
      <c r="A16" s="8" t="s">
        <v>30</v>
      </c>
      <c r="B16" s="8"/>
      <c r="C16" s="9">
        <v>6</v>
      </c>
      <c r="D16" s="10" t="s">
        <v>27</v>
      </c>
      <c r="E16" s="10">
        <v>1625</v>
      </c>
      <c r="F16" s="11">
        <v>1.47</v>
      </c>
      <c r="G16" s="11">
        <v>49.48</v>
      </c>
      <c r="H16" s="12">
        <v>9.75</v>
      </c>
      <c r="I16" s="11">
        <v>8.83</v>
      </c>
      <c r="J16" s="11">
        <v>296.89</v>
      </c>
    </row>
    <row r="17" spans="1:10" x14ac:dyDescent="0.4">
      <c r="A17" s="18" t="s">
        <v>28</v>
      </c>
      <c r="B17" s="18"/>
      <c r="C17" s="18"/>
      <c r="D17" s="18"/>
      <c r="E17" s="18"/>
      <c r="F17" s="18"/>
      <c r="G17" s="19"/>
      <c r="H17" s="13">
        <v>9.7490000000000006</v>
      </c>
      <c r="I17" s="14">
        <v>8.83</v>
      </c>
      <c r="J17" s="14">
        <v>296.89999999999998</v>
      </c>
    </row>
    <row r="18" spans="1:10" x14ac:dyDescent="0.4">
      <c r="A18" s="8" t="s">
        <v>31</v>
      </c>
      <c r="B18" s="8"/>
      <c r="C18" s="9">
        <v>9</v>
      </c>
      <c r="D18" s="10" t="s">
        <v>27</v>
      </c>
      <c r="E18" s="10">
        <v>7780</v>
      </c>
      <c r="F18" s="11">
        <v>8.09</v>
      </c>
      <c r="G18" s="11">
        <v>398.81</v>
      </c>
      <c r="H18" s="12">
        <v>37.978000000000002</v>
      </c>
      <c r="I18" s="11">
        <v>39.5</v>
      </c>
      <c r="J18" s="11">
        <v>1946.77</v>
      </c>
    </row>
    <row r="19" spans="1:10" x14ac:dyDescent="0.4">
      <c r="A19" s="8" t="s">
        <v>31</v>
      </c>
      <c r="B19" s="8"/>
      <c r="C19" s="9">
        <v>1</v>
      </c>
      <c r="D19" s="10" t="s">
        <v>27</v>
      </c>
      <c r="E19" s="10">
        <v>325</v>
      </c>
      <c r="F19" s="11">
        <v>0.34</v>
      </c>
      <c r="G19" s="11">
        <v>16.66</v>
      </c>
      <c r="H19" s="12">
        <v>0.32500000000000001</v>
      </c>
      <c r="I19" s="11">
        <v>0.34</v>
      </c>
      <c r="J19" s="11">
        <v>16.66</v>
      </c>
    </row>
    <row r="20" spans="1:10" x14ac:dyDescent="0.4">
      <c r="A20" s="8" t="s">
        <v>31</v>
      </c>
      <c r="B20" s="8"/>
      <c r="C20" s="9">
        <v>1</v>
      </c>
      <c r="D20" s="10" t="s">
        <v>27</v>
      </c>
      <c r="E20" s="10">
        <v>3557</v>
      </c>
      <c r="F20" s="11">
        <v>3.7</v>
      </c>
      <c r="G20" s="11">
        <v>182.33</v>
      </c>
      <c r="H20" s="12">
        <v>3.5569999999999999</v>
      </c>
      <c r="I20" s="11">
        <v>3.7</v>
      </c>
      <c r="J20" s="11">
        <v>182.33</v>
      </c>
    </row>
    <row r="21" spans="1:10" x14ac:dyDescent="0.4">
      <c r="A21" s="18" t="s">
        <v>28</v>
      </c>
      <c r="B21" s="18"/>
      <c r="C21" s="18"/>
      <c r="D21" s="18"/>
      <c r="E21" s="18"/>
      <c r="F21" s="18"/>
      <c r="G21" s="19"/>
      <c r="H21" s="13">
        <v>41.859000000000002</v>
      </c>
      <c r="I21" s="14">
        <v>43.53</v>
      </c>
      <c r="J21" s="14">
        <v>2145.8000000000002</v>
      </c>
    </row>
    <row r="22" spans="1:10" x14ac:dyDescent="0.4">
      <c r="A22" s="8" t="s">
        <v>32</v>
      </c>
      <c r="B22" s="8"/>
      <c r="C22" s="9">
        <v>15</v>
      </c>
      <c r="D22" s="10" t="s">
        <v>27</v>
      </c>
      <c r="E22" s="10">
        <v>3947</v>
      </c>
      <c r="F22" s="11">
        <v>2.17</v>
      </c>
      <c r="G22" s="11">
        <v>50.81</v>
      </c>
      <c r="H22" s="12">
        <v>59.145000000000003</v>
      </c>
      <c r="I22" s="11">
        <v>32.590000000000003</v>
      </c>
      <c r="J22" s="11">
        <v>761.43</v>
      </c>
    </row>
    <row r="23" spans="1:10" x14ac:dyDescent="0.4">
      <c r="A23" s="18" t="s">
        <v>28</v>
      </c>
      <c r="B23" s="18"/>
      <c r="C23" s="18"/>
      <c r="D23" s="18"/>
      <c r="E23" s="18"/>
      <c r="F23" s="18"/>
      <c r="G23" s="19"/>
      <c r="H23" s="13">
        <v>59.142000000000003</v>
      </c>
      <c r="I23" s="14">
        <v>32.590000000000003</v>
      </c>
      <c r="J23" s="14">
        <v>761.4</v>
      </c>
    </row>
    <row r="24" spans="1:10" x14ac:dyDescent="0.4">
      <c r="A24" s="8" t="s">
        <v>33</v>
      </c>
      <c r="B24" s="8"/>
      <c r="C24" s="9">
        <v>2</v>
      </c>
      <c r="D24" s="10" t="s">
        <v>27</v>
      </c>
      <c r="E24" s="10">
        <v>940</v>
      </c>
      <c r="F24" s="11">
        <v>0.66</v>
      </c>
      <c r="G24" s="11">
        <v>17.64</v>
      </c>
      <c r="H24" s="12">
        <v>3.3149999999999999</v>
      </c>
      <c r="I24" s="11">
        <v>2.31</v>
      </c>
      <c r="J24" s="11">
        <v>62.19</v>
      </c>
    </row>
    <row r="25" spans="1:10" x14ac:dyDescent="0.4">
      <c r="A25" s="18" t="s">
        <v>28</v>
      </c>
      <c r="B25" s="18"/>
      <c r="C25" s="18"/>
      <c r="D25" s="18"/>
      <c r="E25" s="18"/>
      <c r="F25" s="18"/>
      <c r="G25" s="19"/>
      <c r="H25" s="13">
        <v>3.3140000000000001</v>
      </c>
      <c r="I25" s="14">
        <v>2.31</v>
      </c>
      <c r="J25" s="14">
        <v>62.2</v>
      </c>
    </row>
    <row r="26" spans="1:10" x14ac:dyDescent="0.4">
      <c r="A26" s="8" t="s">
        <v>34</v>
      </c>
      <c r="B26" s="8"/>
      <c r="C26" s="9">
        <v>2</v>
      </c>
      <c r="D26" s="10" t="s">
        <v>27</v>
      </c>
      <c r="E26" s="10">
        <v>300</v>
      </c>
      <c r="F26" s="11">
        <v>0.12</v>
      </c>
      <c r="G26" s="11">
        <v>4.5199999999999996</v>
      </c>
      <c r="H26" s="12">
        <v>0.6</v>
      </c>
      <c r="I26" s="11">
        <v>0.23</v>
      </c>
      <c r="J26" s="11">
        <v>9.0399999999999991</v>
      </c>
    </row>
    <row r="27" spans="1:10" x14ac:dyDescent="0.4">
      <c r="A27" s="18" t="s">
        <v>28</v>
      </c>
      <c r="B27" s="18"/>
      <c r="C27" s="18"/>
      <c r="D27" s="18"/>
      <c r="E27" s="18"/>
      <c r="F27" s="18"/>
      <c r="G27" s="19"/>
      <c r="H27" s="13">
        <v>0.6</v>
      </c>
      <c r="I27" s="14">
        <v>0.23</v>
      </c>
      <c r="J27" s="14">
        <v>9</v>
      </c>
    </row>
    <row r="28" spans="1:10" x14ac:dyDescent="0.4">
      <c r="A28" s="8" t="s">
        <v>35</v>
      </c>
      <c r="B28" s="8"/>
      <c r="C28" s="9">
        <v>15</v>
      </c>
      <c r="D28" s="10" t="s">
        <v>27</v>
      </c>
      <c r="E28" s="10">
        <v>159</v>
      </c>
      <c r="F28" s="11">
        <v>0.02</v>
      </c>
      <c r="G28" s="11">
        <v>0.49</v>
      </c>
      <c r="H28" s="12">
        <v>2.3849999999999998</v>
      </c>
      <c r="I28" s="11">
        <v>0.35</v>
      </c>
      <c r="J28" s="11">
        <v>7.37</v>
      </c>
    </row>
    <row r="29" spans="1:10" x14ac:dyDescent="0.4">
      <c r="A29" s="18" t="s">
        <v>28</v>
      </c>
      <c r="B29" s="18"/>
      <c r="C29" s="18"/>
      <c r="D29" s="18"/>
      <c r="E29" s="18"/>
      <c r="F29" s="18"/>
      <c r="G29" s="19"/>
      <c r="H29" s="13">
        <v>2.3849999999999998</v>
      </c>
      <c r="I29" s="14">
        <v>0.35</v>
      </c>
      <c r="J29" s="14">
        <v>7.4</v>
      </c>
    </row>
    <row r="30" spans="1:10" x14ac:dyDescent="0.4">
      <c r="A30" s="8" t="s">
        <v>36</v>
      </c>
      <c r="B30" s="8"/>
      <c r="C30" s="9">
        <v>26</v>
      </c>
      <c r="D30" s="10" t="s">
        <v>27</v>
      </c>
      <c r="E30" s="10">
        <v>152</v>
      </c>
      <c r="F30" s="11">
        <v>0.02</v>
      </c>
      <c r="G30" s="11">
        <v>0.62</v>
      </c>
      <c r="H30" s="12">
        <v>4.1280000000000001</v>
      </c>
      <c r="I30" s="11">
        <v>0.63</v>
      </c>
      <c r="J30" s="11">
        <v>17.05</v>
      </c>
    </row>
    <row r="31" spans="1:10" x14ac:dyDescent="0.4">
      <c r="A31" s="18" t="s">
        <v>28</v>
      </c>
      <c r="B31" s="18"/>
      <c r="C31" s="18"/>
      <c r="D31" s="18"/>
      <c r="E31" s="18"/>
      <c r="F31" s="18"/>
      <c r="G31" s="19"/>
      <c r="H31" s="13">
        <v>4.1280000000000001</v>
      </c>
      <c r="I31" s="14">
        <v>0.63</v>
      </c>
      <c r="J31" s="14">
        <v>17.100000000000001</v>
      </c>
    </row>
    <row r="32" spans="1:10" x14ac:dyDescent="0.4">
      <c r="A32" s="8" t="s">
        <v>37</v>
      </c>
      <c r="B32" s="8"/>
      <c r="C32" s="9">
        <v>6</v>
      </c>
      <c r="D32" s="10" t="s">
        <v>27</v>
      </c>
      <c r="E32" s="10">
        <v>80</v>
      </c>
      <c r="F32" s="11">
        <v>0.01</v>
      </c>
      <c r="G32" s="11">
        <v>0.24</v>
      </c>
      <c r="H32" s="12">
        <v>0.48</v>
      </c>
      <c r="I32" s="11">
        <v>0.06</v>
      </c>
      <c r="J32" s="11">
        <v>1.42</v>
      </c>
    </row>
    <row r="33" spans="1:10" x14ac:dyDescent="0.4">
      <c r="A33" s="18" t="s">
        <v>28</v>
      </c>
      <c r="B33" s="18"/>
      <c r="C33" s="18"/>
      <c r="D33" s="18"/>
      <c r="E33" s="18"/>
      <c r="F33" s="18"/>
      <c r="G33" s="19"/>
      <c r="H33" s="13">
        <v>0.48</v>
      </c>
      <c r="I33" s="14">
        <v>0.06</v>
      </c>
      <c r="J33" s="14">
        <v>1.4</v>
      </c>
    </row>
    <row r="34" spans="1:10" x14ac:dyDescent="0.4">
      <c r="A34" s="8" t="s">
        <v>38</v>
      </c>
      <c r="B34" s="8"/>
      <c r="C34" s="9">
        <v>20</v>
      </c>
      <c r="D34" s="10" t="s">
        <v>27</v>
      </c>
      <c r="E34" s="10">
        <v>152</v>
      </c>
      <c r="F34" s="11">
        <v>0.03</v>
      </c>
      <c r="G34" s="11">
        <v>0.78</v>
      </c>
      <c r="H34" s="12">
        <v>3.04</v>
      </c>
      <c r="I34" s="11">
        <v>0.56000000000000005</v>
      </c>
      <c r="J34" s="11">
        <v>15.32</v>
      </c>
    </row>
    <row r="35" spans="1:10" x14ac:dyDescent="0.4">
      <c r="A35" s="18" t="s">
        <v>28</v>
      </c>
      <c r="B35" s="18"/>
      <c r="C35" s="18"/>
      <c r="D35" s="18"/>
      <c r="E35" s="18"/>
      <c r="F35" s="18"/>
      <c r="G35" s="19"/>
      <c r="H35" s="13">
        <v>3.04</v>
      </c>
      <c r="I35" s="14">
        <v>0.56000000000000005</v>
      </c>
      <c r="J35" s="14">
        <v>15.3</v>
      </c>
    </row>
    <row r="36" spans="1:10" x14ac:dyDescent="0.4">
      <c r="A36" s="8" t="s">
        <v>39</v>
      </c>
      <c r="B36" s="8"/>
      <c r="C36" s="9">
        <v>15</v>
      </c>
      <c r="D36" s="10" t="s">
        <v>27</v>
      </c>
      <c r="E36" s="10">
        <v>110</v>
      </c>
      <c r="F36" s="11">
        <v>0.03</v>
      </c>
      <c r="G36" s="11">
        <v>0.69</v>
      </c>
      <c r="H36" s="12">
        <v>1.65</v>
      </c>
      <c r="I36" s="11">
        <v>0.38</v>
      </c>
      <c r="J36" s="11">
        <v>10.36</v>
      </c>
    </row>
    <row r="37" spans="1:10" x14ac:dyDescent="0.4">
      <c r="A37" s="18" t="s">
        <v>28</v>
      </c>
      <c r="B37" s="18"/>
      <c r="C37" s="18"/>
      <c r="D37" s="18"/>
      <c r="E37" s="18"/>
      <c r="F37" s="18"/>
      <c r="G37" s="19"/>
      <c r="H37" s="13">
        <v>1.65</v>
      </c>
      <c r="I37" s="14">
        <v>0.38</v>
      </c>
      <c r="J37" s="14">
        <v>10.4</v>
      </c>
    </row>
    <row r="38" spans="1:10" x14ac:dyDescent="0.4">
      <c r="A38" s="8" t="s">
        <v>40</v>
      </c>
      <c r="B38" s="8"/>
      <c r="C38" s="9">
        <v>5</v>
      </c>
      <c r="D38" s="10" t="s">
        <v>27</v>
      </c>
      <c r="E38" s="10">
        <v>180</v>
      </c>
      <c r="F38" s="11">
        <v>0.05</v>
      </c>
      <c r="G38" s="11">
        <v>1.49</v>
      </c>
      <c r="H38" s="12">
        <v>0.9</v>
      </c>
      <c r="I38" s="11">
        <v>0.26</v>
      </c>
      <c r="J38" s="11">
        <v>7.46</v>
      </c>
    </row>
    <row r="39" spans="1:10" x14ac:dyDescent="0.4">
      <c r="A39" s="18" t="s">
        <v>28</v>
      </c>
      <c r="B39" s="18"/>
      <c r="C39" s="18"/>
      <c r="D39" s="18"/>
      <c r="E39" s="18"/>
      <c r="F39" s="18"/>
      <c r="G39" s="19"/>
      <c r="H39" s="13">
        <v>0.9</v>
      </c>
      <c r="I39" s="14">
        <v>0.26</v>
      </c>
      <c r="J39" s="14">
        <v>7.5</v>
      </c>
    </row>
    <row r="40" spans="1:10" x14ac:dyDescent="0.4">
      <c r="A40" s="8" t="s">
        <v>41</v>
      </c>
      <c r="B40" s="8"/>
      <c r="C40" s="9">
        <v>2</v>
      </c>
      <c r="D40" s="10" t="s">
        <v>27</v>
      </c>
      <c r="E40" s="10">
        <v>159</v>
      </c>
      <c r="F40" s="11">
        <v>0.03</v>
      </c>
      <c r="G40" s="11">
        <v>0.87</v>
      </c>
      <c r="H40" s="12">
        <v>0.318</v>
      </c>
      <c r="I40" s="11">
        <v>0.05</v>
      </c>
      <c r="J40" s="11">
        <v>1.75</v>
      </c>
    </row>
    <row r="41" spans="1:10" x14ac:dyDescent="0.4">
      <c r="A41" s="8" t="s">
        <v>41</v>
      </c>
      <c r="B41" s="8"/>
      <c r="C41" s="9">
        <v>7</v>
      </c>
      <c r="D41" s="10" t="s">
        <v>27</v>
      </c>
      <c r="E41" s="10">
        <v>159</v>
      </c>
      <c r="F41" s="11">
        <v>0.03</v>
      </c>
      <c r="G41" s="11">
        <v>0.87</v>
      </c>
      <c r="H41" s="12">
        <v>1.1140000000000001</v>
      </c>
      <c r="I41" s="11">
        <v>0.19</v>
      </c>
      <c r="J41" s="11">
        <v>6.12</v>
      </c>
    </row>
    <row r="42" spans="1:10" x14ac:dyDescent="0.4">
      <c r="A42" s="18" t="s">
        <v>28</v>
      </c>
      <c r="B42" s="18"/>
      <c r="C42" s="18"/>
      <c r="D42" s="18"/>
      <c r="E42" s="18"/>
      <c r="F42" s="18"/>
      <c r="G42" s="19"/>
      <c r="H42" s="13">
        <v>1.4319999999999999</v>
      </c>
      <c r="I42" s="14">
        <v>0.24</v>
      </c>
      <c r="J42" s="14">
        <v>7.9</v>
      </c>
    </row>
    <row r="43" spans="1:10" x14ac:dyDescent="0.4">
      <c r="A43" s="8" t="s">
        <v>42</v>
      </c>
      <c r="B43" s="8"/>
      <c r="C43" s="9">
        <v>8</v>
      </c>
      <c r="D43" s="10" t="s">
        <v>27</v>
      </c>
      <c r="E43" s="10">
        <v>160</v>
      </c>
      <c r="F43" s="11">
        <v>0.03</v>
      </c>
      <c r="G43" s="11">
        <v>0.94</v>
      </c>
      <c r="H43" s="12">
        <v>1.28</v>
      </c>
      <c r="I43" s="11">
        <v>0.23</v>
      </c>
      <c r="J43" s="11">
        <v>7.54</v>
      </c>
    </row>
    <row r="44" spans="1:10" x14ac:dyDescent="0.4">
      <c r="A44" s="18" t="s">
        <v>28</v>
      </c>
      <c r="B44" s="18"/>
      <c r="C44" s="18"/>
      <c r="D44" s="18"/>
      <c r="E44" s="18"/>
      <c r="F44" s="18"/>
      <c r="G44" s="19"/>
      <c r="H44" s="13">
        <v>1.28</v>
      </c>
      <c r="I44" s="14">
        <v>0.23</v>
      </c>
      <c r="J44" s="14">
        <v>7.5</v>
      </c>
    </row>
    <row r="45" spans="1:10" x14ac:dyDescent="0.4">
      <c r="A45" s="8" t="s">
        <v>43</v>
      </c>
      <c r="B45" s="8"/>
      <c r="C45" s="9">
        <v>2</v>
      </c>
      <c r="D45" s="10" t="s">
        <v>27</v>
      </c>
      <c r="E45" s="10">
        <v>159</v>
      </c>
      <c r="F45" s="11">
        <v>0.03</v>
      </c>
      <c r="G45" s="11">
        <v>1.1200000000000001</v>
      </c>
      <c r="H45" s="12">
        <v>0.318</v>
      </c>
      <c r="I45" s="11">
        <v>7.0000000000000007E-2</v>
      </c>
      <c r="J45" s="11">
        <v>2.25</v>
      </c>
    </row>
    <row r="46" spans="1:10" x14ac:dyDescent="0.4">
      <c r="A46" s="18" t="s">
        <v>28</v>
      </c>
      <c r="B46" s="18"/>
      <c r="C46" s="18"/>
      <c r="D46" s="18"/>
      <c r="E46" s="18"/>
      <c r="F46" s="18"/>
      <c r="G46" s="19"/>
      <c r="H46" s="13">
        <v>0.318</v>
      </c>
      <c r="I46" s="14">
        <v>7.0000000000000007E-2</v>
      </c>
      <c r="J46" s="14">
        <v>2.2000000000000002</v>
      </c>
    </row>
    <row r="47" spans="1:10" x14ac:dyDescent="0.4">
      <c r="A47" s="8" t="s">
        <v>44</v>
      </c>
      <c r="B47" s="8"/>
      <c r="C47" s="9">
        <v>8</v>
      </c>
      <c r="D47" s="10" t="s">
        <v>27</v>
      </c>
      <c r="E47" s="10">
        <v>120</v>
      </c>
      <c r="F47" s="11">
        <v>0.03</v>
      </c>
      <c r="G47" s="11">
        <v>0.92</v>
      </c>
      <c r="H47" s="12">
        <v>0.96</v>
      </c>
      <c r="I47" s="11">
        <v>0.22</v>
      </c>
      <c r="J47" s="11">
        <v>7.39</v>
      </c>
    </row>
    <row r="48" spans="1:10" x14ac:dyDescent="0.4">
      <c r="A48" s="18" t="s">
        <v>28</v>
      </c>
      <c r="B48" s="18"/>
      <c r="C48" s="18"/>
      <c r="D48" s="18"/>
      <c r="E48" s="18"/>
      <c r="F48" s="18"/>
      <c r="G48" s="19"/>
      <c r="H48" s="13">
        <v>0.96</v>
      </c>
      <c r="I48" s="14">
        <v>0.22</v>
      </c>
      <c r="J48" s="14">
        <v>7.4</v>
      </c>
    </row>
    <row r="49" spans="1:10" x14ac:dyDescent="0.4">
      <c r="A49" s="8" t="s">
        <v>45</v>
      </c>
      <c r="B49" s="8"/>
      <c r="C49" s="9">
        <v>45</v>
      </c>
      <c r="D49" s="10" t="s">
        <v>27</v>
      </c>
      <c r="E49" s="10">
        <v>127</v>
      </c>
      <c r="F49" s="11">
        <v>0.03</v>
      </c>
      <c r="G49" s="11">
        <v>1</v>
      </c>
      <c r="H49" s="12">
        <v>6.8550000000000004</v>
      </c>
      <c r="I49" s="11">
        <v>1.6</v>
      </c>
      <c r="J49" s="11">
        <v>53.81</v>
      </c>
    </row>
    <row r="50" spans="1:10" x14ac:dyDescent="0.4">
      <c r="A50" s="18" t="s">
        <v>28</v>
      </c>
      <c r="B50" s="18"/>
      <c r="C50" s="18"/>
      <c r="D50" s="18"/>
      <c r="E50" s="18"/>
      <c r="F50" s="18"/>
      <c r="G50" s="19"/>
      <c r="H50" s="13">
        <v>6.8550000000000004</v>
      </c>
      <c r="I50" s="14">
        <v>1.6</v>
      </c>
      <c r="J50" s="14">
        <v>53.8</v>
      </c>
    </row>
    <row r="51" spans="1:10" x14ac:dyDescent="0.4">
      <c r="A51" s="8" t="s">
        <v>46</v>
      </c>
      <c r="B51" s="8"/>
      <c r="C51" s="9">
        <v>9</v>
      </c>
      <c r="D51" s="10" t="s">
        <v>27</v>
      </c>
      <c r="E51" s="10">
        <v>180</v>
      </c>
      <c r="F51" s="11">
        <v>0.05</v>
      </c>
      <c r="G51" s="11">
        <v>1.7</v>
      </c>
      <c r="H51" s="12">
        <v>1.492</v>
      </c>
      <c r="I51" s="11">
        <v>0.41</v>
      </c>
      <c r="J51" s="11">
        <v>14.05</v>
      </c>
    </row>
    <row r="52" spans="1:10" x14ac:dyDescent="0.4">
      <c r="A52" s="18" t="s">
        <v>28</v>
      </c>
      <c r="B52" s="18"/>
      <c r="C52" s="18"/>
      <c r="D52" s="18"/>
      <c r="E52" s="18"/>
      <c r="F52" s="18"/>
      <c r="G52" s="19"/>
      <c r="H52" s="13">
        <v>1.492</v>
      </c>
      <c r="I52" s="14">
        <v>0.41</v>
      </c>
      <c r="J52" s="14">
        <v>14.1</v>
      </c>
    </row>
    <row r="53" spans="1:10" x14ac:dyDescent="0.4">
      <c r="A53" s="8" t="s">
        <v>47</v>
      </c>
      <c r="B53" s="8"/>
      <c r="C53" s="9">
        <v>8</v>
      </c>
      <c r="D53" s="10" t="s">
        <v>27</v>
      </c>
      <c r="E53" s="10">
        <v>164</v>
      </c>
      <c r="F53" s="11">
        <v>0.05</v>
      </c>
      <c r="G53" s="11">
        <v>1.67</v>
      </c>
      <c r="H53" s="12">
        <v>1.3120000000000001</v>
      </c>
      <c r="I53" s="11">
        <v>0.39</v>
      </c>
      <c r="J53" s="11">
        <v>13.39</v>
      </c>
    </row>
    <row r="54" spans="1:10" x14ac:dyDescent="0.4">
      <c r="A54" s="18" t="s">
        <v>28</v>
      </c>
      <c r="B54" s="18"/>
      <c r="C54" s="18"/>
      <c r="D54" s="18"/>
      <c r="E54" s="18"/>
      <c r="F54" s="18"/>
      <c r="G54" s="19"/>
      <c r="H54" s="13">
        <v>1.3120000000000001</v>
      </c>
      <c r="I54" s="14">
        <v>0.39</v>
      </c>
      <c r="J54" s="14">
        <v>13.4</v>
      </c>
    </row>
    <row r="55" spans="1:10" x14ac:dyDescent="0.4">
      <c r="A55" s="8" t="s">
        <v>48</v>
      </c>
      <c r="B55" s="8"/>
      <c r="C55" s="9">
        <v>2</v>
      </c>
      <c r="D55" s="10" t="s">
        <v>27</v>
      </c>
      <c r="E55" s="10">
        <v>180</v>
      </c>
      <c r="F55" s="11">
        <v>0.06</v>
      </c>
      <c r="G55" s="11">
        <v>2.15</v>
      </c>
      <c r="H55" s="12">
        <v>0.36</v>
      </c>
      <c r="I55" s="11">
        <v>0.12</v>
      </c>
      <c r="J55" s="11">
        <v>4.3</v>
      </c>
    </row>
    <row r="56" spans="1:10" x14ac:dyDescent="0.4">
      <c r="A56" s="18" t="s">
        <v>28</v>
      </c>
      <c r="B56" s="18"/>
      <c r="C56" s="18"/>
      <c r="D56" s="18"/>
      <c r="E56" s="18"/>
      <c r="F56" s="18"/>
      <c r="G56" s="19"/>
      <c r="H56" s="13">
        <v>0.36</v>
      </c>
      <c r="I56" s="14">
        <v>0.12</v>
      </c>
      <c r="J56" s="14">
        <v>4.3</v>
      </c>
    </row>
    <row r="57" spans="1:10" x14ac:dyDescent="0.4">
      <c r="A57" s="8" t="s">
        <v>49</v>
      </c>
      <c r="B57" s="8"/>
      <c r="C57" s="9">
        <v>21</v>
      </c>
      <c r="D57" s="10" t="s">
        <v>27</v>
      </c>
      <c r="E57" s="10">
        <v>180</v>
      </c>
      <c r="F57" s="11">
        <v>7.0000000000000007E-2</v>
      </c>
      <c r="G57" s="11">
        <v>2.3199999999999998</v>
      </c>
      <c r="H57" s="12">
        <v>3.78</v>
      </c>
      <c r="I57" s="11">
        <v>1.38</v>
      </c>
      <c r="J57" s="11">
        <v>48.66</v>
      </c>
    </row>
    <row r="58" spans="1:10" x14ac:dyDescent="0.4">
      <c r="A58" s="18" t="s">
        <v>28</v>
      </c>
      <c r="B58" s="18"/>
      <c r="C58" s="18"/>
      <c r="D58" s="18"/>
      <c r="E58" s="18"/>
      <c r="F58" s="18"/>
      <c r="G58" s="19"/>
      <c r="H58" s="13">
        <v>3.78</v>
      </c>
      <c r="I58" s="14">
        <v>1.38</v>
      </c>
      <c r="J58" s="14">
        <v>48.7</v>
      </c>
    </row>
    <row r="59" spans="1:10" x14ac:dyDescent="0.4">
      <c r="A59" s="8" t="s">
        <v>50</v>
      </c>
      <c r="B59" s="8"/>
      <c r="C59" s="9">
        <v>6</v>
      </c>
      <c r="D59" s="10" t="s">
        <v>27</v>
      </c>
      <c r="E59" s="10">
        <v>180</v>
      </c>
      <c r="F59" s="11">
        <v>7.0000000000000007E-2</v>
      </c>
      <c r="G59" s="11">
        <v>2.4300000000000002</v>
      </c>
      <c r="H59" s="12">
        <v>1.08</v>
      </c>
      <c r="I59" s="11">
        <v>0.41</v>
      </c>
      <c r="J59" s="11">
        <v>14.58</v>
      </c>
    </row>
    <row r="60" spans="1:10" x14ac:dyDescent="0.4">
      <c r="A60" s="18" t="s">
        <v>28</v>
      </c>
      <c r="B60" s="18"/>
      <c r="C60" s="18"/>
      <c r="D60" s="18"/>
      <c r="E60" s="18"/>
      <c r="F60" s="18"/>
      <c r="G60" s="19"/>
      <c r="H60" s="13">
        <v>1.08</v>
      </c>
      <c r="I60" s="14">
        <v>0.41</v>
      </c>
      <c r="J60" s="14">
        <v>14.6</v>
      </c>
    </row>
    <row r="61" spans="1:10" x14ac:dyDescent="0.4">
      <c r="A61" s="8" t="s">
        <v>51</v>
      </c>
      <c r="B61" s="8"/>
      <c r="C61" s="9">
        <v>6</v>
      </c>
      <c r="D61" s="10" t="s">
        <v>27</v>
      </c>
      <c r="E61" s="10">
        <v>250</v>
      </c>
      <c r="F61" s="11">
        <v>0.11</v>
      </c>
      <c r="G61" s="11">
        <v>5.65</v>
      </c>
      <c r="H61" s="12">
        <v>1.5</v>
      </c>
      <c r="I61" s="11">
        <v>0.66</v>
      </c>
      <c r="J61" s="11">
        <v>33.909999999999997</v>
      </c>
    </row>
    <row r="62" spans="1:10" x14ac:dyDescent="0.4">
      <c r="A62" s="18" t="s">
        <v>28</v>
      </c>
      <c r="B62" s="18"/>
      <c r="C62" s="18"/>
      <c r="D62" s="18"/>
      <c r="E62" s="18"/>
      <c r="F62" s="18"/>
      <c r="G62" s="19"/>
      <c r="H62" s="13">
        <v>1.5</v>
      </c>
      <c r="I62" s="14">
        <v>0.66</v>
      </c>
      <c r="J62" s="14">
        <v>33.9</v>
      </c>
    </row>
    <row r="63" spans="1:10" x14ac:dyDescent="0.4">
      <c r="A63" s="8" t="s">
        <v>52</v>
      </c>
      <c r="B63" s="8"/>
      <c r="C63" s="9">
        <v>1</v>
      </c>
      <c r="D63" s="10" t="s">
        <v>27</v>
      </c>
      <c r="E63" s="10">
        <v>220</v>
      </c>
      <c r="F63" s="11">
        <v>0.11</v>
      </c>
      <c r="G63" s="11">
        <v>5.44</v>
      </c>
      <c r="H63" s="12">
        <v>0.22</v>
      </c>
      <c r="I63" s="11">
        <v>0.11</v>
      </c>
      <c r="J63" s="11">
        <v>5.44</v>
      </c>
    </row>
    <row r="64" spans="1:10" x14ac:dyDescent="0.4">
      <c r="A64" s="18" t="s">
        <v>28</v>
      </c>
      <c r="B64" s="18"/>
      <c r="C64" s="18"/>
      <c r="D64" s="18"/>
      <c r="E64" s="18"/>
      <c r="F64" s="18"/>
      <c r="G64" s="19"/>
      <c r="H64" s="13">
        <v>0.22</v>
      </c>
      <c r="I64" s="14">
        <v>0.11</v>
      </c>
      <c r="J64" s="14">
        <v>5.4</v>
      </c>
    </row>
    <row r="65" spans="1:10" x14ac:dyDescent="0.4">
      <c r="A65" s="8" t="s">
        <v>53</v>
      </c>
      <c r="B65" s="8"/>
      <c r="C65" s="9">
        <v>21</v>
      </c>
      <c r="D65" s="10" t="s">
        <v>27</v>
      </c>
      <c r="E65" s="10">
        <v>3280</v>
      </c>
      <c r="F65" s="11">
        <v>1.01</v>
      </c>
      <c r="G65" s="11">
        <v>24.57</v>
      </c>
      <c r="H65" s="12">
        <v>69.48</v>
      </c>
      <c r="I65" s="11">
        <v>21.47</v>
      </c>
      <c r="J65" s="11">
        <v>520.44000000000005</v>
      </c>
    </row>
    <row r="66" spans="1:10" x14ac:dyDescent="0.4">
      <c r="A66" s="18" t="s">
        <v>28</v>
      </c>
      <c r="B66" s="18"/>
      <c r="C66" s="18"/>
      <c r="D66" s="18"/>
      <c r="E66" s="18"/>
      <c r="F66" s="18"/>
      <c r="G66" s="19"/>
      <c r="H66" s="13">
        <v>69.465000000000003</v>
      </c>
      <c r="I66" s="14">
        <v>21.47</v>
      </c>
      <c r="J66" s="14">
        <v>520.4</v>
      </c>
    </row>
    <row r="67" spans="1:10" x14ac:dyDescent="0.4">
      <c r="A67" s="8" t="s">
        <v>54</v>
      </c>
      <c r="B67" s="8"/>
      <c r="C67" s="9">
        <v>1</v>
      </c>
      <c r="D67" s="10" t="s">
        <v>27</v>
      </c>
      <c r="E67" s="10">
        <v>1625</v>
      </c>
      <c r="F67" s="11">
        <v>0.63</v>
      </c>
      <c r="G67" s="11">
        <v>23.34</v>
      </c>
      <c r="H67" s="12">
        <v>1.625</v>
      </c>
      <c r="I67" s="11">
        <v>0.63</v>
      </c>
      <c r="J67" s="11">
        <v>23.34</v>
      </c>
    </row>
    <row r="68" spans="1:10" x14ac:dyDescent="0.4">
      <c r="A68" s="18" t="s">
        <v>28</v>
      </c>
      <c r="B68" s="18"/>
      <c r="C68" s="18"/>
      <c r="D68" s="18"/>
      <c r="E68" s="18"/>
      <c r="F68" s="18"/>
      <c r="G68" s="19"/>
      <c r="H68" s="13">
        <v>1.625</v>
      </c>
      <c r="I68" s="14">
        <v>0.63</v>
      </c>
      <c r="J68" s="14">
        <v>23.3</v>
      </c>
    </row>
    <row r="69" spans="1:10" x14ac:dyDescent="0.4">
      <c r="A69" s="8" t="s">
        <v>55</v>
      </c>
      <c r="B69" s="8"/>
      <c r="C69" s="9">
        <v>1</v>
      </c>
      <c r="D69" s="10" t="s">
        <v>27</v>
      </c>
      <c r="E69" s="10">
        <v>165</v>
      </c>
      <c r="F69" s="11">
        <v>0.1</v>
      </c>
      <c r="G69" s="11">
        <v>3.25</v>
      </c>
      <c r="H69" s="12">
        <v>0.16500000000000001</v>
      </c>
      <c r="I69" s="11">
        <v>0.1</v>
      </c>
      <c r="J69" s="11">
        <v>3.25</v>
      </c>
    </row>
    <row r="70" spans="1:10" x14ac:dyDescent="0.4">
      <c r="A70" s="8" t="s">
        <v>55</v>
      </c>
      <c r="B70" s="8"/>
      <c r="C70" s="9">
        <v>11</v>
      </c>
      <c r="D70" s="10" t="s">
        <v>27</v>
      </c>
      <c r="E70" s="10">
        <v>8330</v>
      </c>
      <c r="F70" s="11">
        <v>5.25</v>
      </c>
      <c r="G70" s="11">
        <v>164.2</v>
      </c>
      <c r="H70" s="12">
        <v>55.976999999999997</v>
      </c>
      <c r="I70" s="11">
        <v>35.270000000000003</v>
      </c>
      <c r="J70" s="11">
        <v>1103.3800000000001</v>
      </c>
    </row>
    <row r="71" spans="1:10" x14ac:dyDescent="0.4">
      <c r="A71" s="20" t="s">
        <v>28</v>
      </c>
      <c r="B71" s="20"/>
      <c r="C71" s="20"/>
      <c r="D71" s="20"/>
      <c r="E71" s="20"/>
      <c r="F71" s="20"/>
      <c r="G71" s="21"/>
      <c r="H71" s="13">
        <v>56.140999999999998</v>
      </c>
      <c r="I71" s="14">
        <v>35.369999999999997</v>
      </c>
      <c r="J71" s="14">
        <v>1106.5999999999999</v>
      </c>
    </row>
    <row r="73" spans="1:10" x14ac:dyDescent="0.4">
      <c r="A73" s="22" t="s">
        <v>56</v>
      </c>
      <c r="B73" s="23"/>
      <c r="C73" s="15">
        <v>340</v>
      </c>
      <c r="D73" s="24" t="s">
        <v>57</v>
      </c>
      <c r="E73" s="25"/>
      <c r="F73" s="25"/>
      <c r="G73" s="25"/>
      <c r="H73" s="26"/>
      <c r="I73" s="16">
        <v>172.52</v>
      </c>
      <c r="J73" s="16">
        <v>5841.58</v>
      </c>
    </row>
  </sheetData>
  <mergeCells count="40">
    <mergeCell ref="B6:D6"/>
    <mergeCell ref="A1:J1"/>
    <mergeCell ref="A3:J3"/>
    <mergeCell ref="A4:J4"/>
    <mergeCell ref="B5:G5"/>
    <mergeCell ref="H5:I5"/>
    <mergeCell ref="A29:G29"/>
    <mergeCell ref="B7:G7"/>
    <mergeCell ref="H7:I7"/>
    <mergeCell ref="B8:G8"/>
    <mergeCell ref="H8:I8"/>
    <mergeCell ref="A13:G13"/>
    <mergeCell ref="A15:G15"/>
    <mergeCell ref="A17:G17"/>
    <mergeCell ref="A21:G21"/>
    <mergeCell ref="A23:G23"/>
    <mergeCell ref="A25:G25"/>
    <mergeCell ref="A27:G27"/>
    <mergeCell ref="A54:G54"/>
    <mergeCell ref="A31:G31"/>
    <mergeCell ref="A33:G33"/>
    <mergeCell ref="A35:G35"/>
    <mergeCell ref="A37:G37"/>
    <mergeCell ref="A39:G39"/>
    <mergeCell ref="A42:G42"/>
    <mergeCell ref="A44:G44"/>
    <mergeCell ref="A46:G46"/>
    <mergeCell ref="A48:G48"/>
    <mergeCell ref="A50:G50"/>
    <mergeCell ref="A52:G52"/>
    <mergeCell ref="A68:G68"/>
    <mergeCell ref="A71:G71"/>
    <mergeCell ref="A73:B73"/>
    <mergeCell ref="D73:H73"/>
    <mergeCell ref="A56:G56"/>
    <mergeCell ref="A58:G58"/>
    <mergeCell ref="A60:G60"/>
    <mergeCell ref="A62:G62"/>
    <mergeCell ref="A64:G64"/>
    <mergeCell ref="A66:G66"/>
  </mergeCells>
  <pageMargins left="0.75" right="0.75" top="1" bottom="1" header="0.5" footer="0.5"/>
  <pageSetup paperSize="9" scale="3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C7D2A-898B-4BA7-B4A2-D4380E70FA07}">
  <sheetPr>
    <pageSetUpPr fitToPage="1"/>
  </sheetPr>
  <dimension ref="A1:J17"/>
  <sheetViews>
    <sheetView showGridLines="0" zoomScale="40" zoomScaleNormal="40" workbookViewId="0">
      <selection activeCell="AW13" sqref="AW13"/>
    </sheetView>
  </sheetViews>
  <sheetFormatPr defaultRowHeight="30.75" x14ac:dyDescent="0.4"/>
  <cols>
    <col min="1" max="1" width="31.28515625" customWidth="1"/>
    <col min="2" max="2" width="19.5703125" customWidth="1"/>
    <col min="3" max="3" width="13.7109375" customWidth="1"/>
    <col min="4" max="4" width="34.7109375" customWidth="1"/>
    <col min="5" max="6" width="21.42578125" customWidth="1"/>
    <col min="7" max="9" width="27.28515625" customWidth="1"/>
    <col min="10" max="10" width="31.28515625" customWidth="1"/>
  </cols>
  <sheetData>
    <row r="1" spans="1:10" x14ac:dyDescent="0.4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</row>
    <row r="3" spans="1:10" ht="33.75" x14ac:dyDescent="0.5">
      <c r="A3" s="31" t="s">
        <v>60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x14ac:dyDescent="0.4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0" x14ac:dyDescent="0.4">
      <c r="A5" s="17" t="s">
        <v>2</v>
      </c>
      <c r="B5" s="27" t="s">
        <v>3</v>
      </c>
      <c r="C5" s="27"/>
      <c r="D5" s="27"/>
      <c r="E5" s="27"/>
      <c r="F5" s="27"/>
      <c r="G5" s="27"/>
      <c r="H5" s="28" t="s">
        <v>4</v>
      </c>
      <c r="I5" s="28"/>
      <c r="J5" s="17" t="s">
        <v>5</v>
      </c>
    </row>
    <row r="6" spans="1:10" x14ac:dyDescent="0.4">
      <c r="A6" s="17"/>
      <c r="B6" s="27" t="s">
        <v>6</v>
      </c>
      <c r="C6" s="27"/>
      <c r="D6" s="27"/>
      <c r="E6" s="17"/>
      <c r="F6" s="17"/>
      <c r="G6" s="17"/>
    </row>
    <row r="7" spans="1:10" x14ac:dyDescent="0.4">
      <c r="A7" s="17" t="s">
        <v>7</v>
      </c>
      <c r="B7" s="27" t="s">
        <v>8</v>
      </c>
      <c r="C7" s="27"/>
      <c r="D7" s="27"/>
      <c r="E7" s="27"/>
      <c r="F7" s="27"/>
      <c r="G7" s="27"/>
      <c r="H7" s="28" t="s">
        <v>9</v>
      </c>
      <c r="I7" s="28"/>
      <c r="J7" s="17" t="s">
        <v>10</v>
      </c>
    </row>
    <row r="8" spans="1:10" x14ac:dyDescent="0.4">
      <c r="A8" s="17" t="s">
        <v>11</v>
      </c>
      <c r="B8" s="27" t="s">
        <v>12</v>
      </c>
      <c r="C8" s="27"/>
      <c r="D8" s="27"/>
      <c r="E8" s="27"/>
      <c r="F8" s="27"/>
      <c r="G8" s="27"/>
      <c r="H8" s="28" t="s">
        <v>13</v>
      </c>
      <c r="I8" s="28"/>
      <c r="J8" s="17"/>
    </row>
    <row r="10" spans="1:10" x14ac:dyDescent="0.4">
      <c r="A10" s="2" t="s">
        <v>14</v>
      </c>
      <c r="B10" s="2" t="s">
        <v>15</v>
      </c>
      <c r="C10" s="3" t="s">
        <v>16</v>
      </c>
      <c r="D10" s="4" t="s">
        <v>17</v>
      </c>
      <c r="E10" s="4" t="s">
        <v>18</v>
      </c>
      <c r="F10" s="4" t="s">
        <v>19</v>
      </c>
      <c r="G10" s="4" t="s">
        <v>20</v>
      </c>
      <c r="H10" s="4" t="s">
        <v>21</v>
      </c>
      <c r="I10" s="4" t="s">
        <v>19</v>
      </c>
      <c r="J10" s="4" t="s">
        <v>20</v>
      </c>
    </row>
    <row r="11" spans="1:10" x14ac:dyDescent="0.4">
      <c r="A11" s="5"/>
      <c r="B11" s="5" t="s">
        <v>22</v>
      </c>
      <c r="C11" s="6" t="s">
        <v>23</v>
      </c>
      <c r="D11" s="7"/>
      <c r="E11" s="7" t="s">
        <v>24</v>
      </c>
      <c r="F11" s="7" t="s">
        <v>24</v>
      </c>
      <c r="G11" s="7" t="s">
        <v>24</v>
      </c>
      <c r="H11" s="7" t="s">
        <v>25</v>
      </c>
      <c r="I11" s="7" t="s">
        <v>25</v>
      </c>
      <c r="J11" s="7" t="s">
        <v>25</v>
      </c>
    </row>
    <row r="12" spans="1:10" x14ac:dyDescent="0.4">
      <c r="A12" s="8" t="s">
        <v>59</v>
      </c>
      <c r="B12" s="8"/>
      <c r="C12" s="9">
        <v>3</v>
      </c>
      <c r="D12" s="10" t="s">
        <v>58</v>
      </c>
      <c r="E12" s="10">
        <v>4180</v>
      </c>
      <c r="F12" s="11">
        <v>0</v>
      </c>
      <c r="G12" s="11">
        <f>(E12/1000)*8.6</f>
        <v>35.947999999999993</v>
      </c>
      <c r="H12" s="12">
        <f>C12*(E12/1000)</f>
        <v>12.54</v>
      </c>
      <c r="I12" s="11">
        <v>0</v>
      </c>
      <c r="J12" s="11">
        <f>C12*G12</f>
        <v>107.84399999999998</v>
      </c>
    </row>
    <row r="13" spans="1:10" x14ac:dyDescent="0.4">
      <c r="A13" s="8" t="s">
        <v>59</v>
      </c>
      <c r="B13" s="8"/>
      <c r="C13" s="9">
        <v>1</v>
      </c>
      <c r="D13" s="10" t="s">
        <v>58</v>
      </c>
      <c r="E13" s="10">
        <v>4035</v>
      </c>
      <c r="F13" s="11">
        <v>0</v>
      </c>
      <c r="G13" s="11">
        <f>(E13/1000)*8.6</f>
        <v>34.701000000000001</v>
      </c>
      <c r="H13" s="12">
        <f>C13*(E13/1000)</f>
        <v>4.0350000000000001</v>
      </c>
      <c r="I13" s="11">
        <v>0</v>
      </c>
      <c r="J13" s="11">
        <f>C13*G13</f>
        <v>34.701000000000001</v>
      </c>
    </row>
    <row r="14" spans="1:10" x14ac:dyDescent="0.4">
      <c r="A14" s="8" t="s">
        <v>59</v>
      </c>
      <c r="B14" s="8"/>
      <c r="C14" s="9">
        <v>16</v>
      </c>
      <c r="D14" s="10" t="s">
        <v>58</v>
      </c>
      <c r="E14" s="10">
        <v>3180</v>
      </c>
      <c r="F14" s="11">
        <v>0</v>
      </c>
      <c r="G14" s="11">
        <f>(E14/1000)*8.6</f>
        <v>27.347999999999999</v>
      </c>
      <c r="H14" s="12">
        <f>C14*(E14/1000)</f>
        <v>50.88</v>
      </c>
      <c r="I14" s="11">
        <v>0</v>
      </c>
      <c r="J14" s="11">
        <f>C14*G14</f>
        <v>437.56799999999998</v>
      </c>
    </row>
    <row r="15" spans="1:10" x14ac:dyDescent="0.4">
      <c r="A15" s="20" t="s">
        <v>28</v>
      </c>
      <c r="B15" s="20"/>
      <c r="C15" s="20"/>
      <c r="D15" s="20"/>
      <c r="E15" s="20"/>
      <c r="F15" s="20"/>
      <c r="G15" s="21"/>
      <c r="H15" s="13">
        <f>SUM(H12:H14)</f>
        <v>67.454999999999998</v>
      </c>
      <c r="I15" s="14">
        <v>0</v>
      </c>
      <c r="J15" s="14">
        <f>SUM(J12:J14)</f>
        <v>580.11299999999994</v>
      </c>
    </row>
    <row r="17" spans="1:10" x14ac:dyDescent="0.4">
      <c r="A17" s="22" t="s">
        <v>56</v>
      </c>
      <c r="B17" s="23"/>
      <c r="C17" s="15">
        <v>20</v>
      </c>
      <c r="D17" s="24" t="s">
        <v>57</v>
      </c>
      <c r="E17" s="25"/>
      <c r="F17" s="25"/>
      <c r="G17" s="25"/>
      <c r="H17" s="26"/>
      <c r="I17" s="16">
        <v>0</v>
      </c>
      <c r="J17" s="16">
        <f>J15</f>
        <v>580.11299999999994</v>
      </c>
    </row>
  </sheetData>
  <mergeCells count="13">
    <mergeCell ref="B8:G8"/>
    <mergeCell ref="H8:I8"/>
    <mergeCell ref="A15:G15"/>
    <mergeCell ref="A17:B17"/>
    <mergeCell ref="D17:H17"/>
    <mergeCell ref="A1:J1"/>
    <mergeCell ref="A3:J3"/>
    <mergeCell ref="A4:J4"/>
    <mergeCell ref="B5:G5"/>
    <mergeCell ref="H5:I5"/>
    <mergeCell ref="B6:D6"/>
    <mergeCell ref="B7:G7"/>
    <mergeCell ref="H7:I7"/>
  </mergeCells>
  <pageMargins left="0.75" right="0.75" top="1" bottom="1" header="0.5" footer="0.5"/>
  <pageSetup paperSize="9" scale="3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Rekapitulácia</vt:lpstr>
      <vt:lpstr>Oceľová konštrukcia</vt:lpstr>
      <vt:lpstr>Trapézový plech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Malák</dc:creator>
  <cp:lastModifiedBy>Adam Malák</cp:lastModifiedBy>
  <cp:lastPrinted>2021-08-03T11:40:25Z</cp:lastPrinted>
  <dcterms:created xsi:type="dcterms:W3CDTF">2021-08-03T10:57:55Z</dcterms:created>
  <dcterms:modified xsi:type="dcterms:W3CDTF">2021-08-03T11:41:37Z</dcterms:modified>
</cp:coreProperties>
</file>